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filterPrivacy="1" defaultThemeVersion="124226"/>
  <xr:revisionPtr revIDLastSave="0" documentId="13_ncr:1_{1C0529DC-D275-4082-AE10-88FA2D3E5C9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Табл.1" sheetId="1" r:id="rId1"/>
    <sheet name="Табл.2" sheetId="4" r:id="rId2"/>
    <sheet name="Табл.3" sheetId="5" r:id="rId3"/>
    <sheet name="Табл.4" sheetId="6" r:id="rId4"/>
    <sheet name="Лист2" sheetId="2" r:id="rId5"/>
  </sheets>
  <calcPr calcId="191029"/>
</workbook>
</file>

<file path=xl/calcChain.xml><?xml version="1.0" encoding="utf-8"?>
<calcChain xmlns="http://schemas.openxmlformats.org/spreadsheetml/2006/main">
  <c r="E31" i="1" l="1"/>
  <c r="E39" i="1"/>
  <c r="D39" i="1"/>
  <c r="D37" i="1" s="1"/>
  <c r="G24" i="1" l="1"/>
  <c r="F24" i="1"/>
  <c r="G25" i="1"/>
  <c r="F25" i="1"/>
  <c r="E25" i="1"/>
  <c r="D25" i="1"/>
  <c r="G26" i="1"/>
  <c r="F26" i="1"/>
  <c r="E26" i="1"/>
  <c r="D26" i="1"/>
  <c r="G28" i="1"/>
  <c r="F28" i="1"/>
  <c r="E28" i="1"/>
  <c r="D28" i="1"/>
  <c r="G30" i="1"/>
  <c r="F30" i="1"/>
  <c r="E30" i="1"/>
  <c r="D30" i="1"/>
  <c r="G31" i="1"/>
  <c r="F31" i="1"/>
  <c r="D31" i="1"/>
  <c r="G33" i="1"/>
  <c r="F33" i="1"/>
  <c r="E33" i="1"/>
  <c r="D33" i="1"/>
  <c r="G34" i="1"/>
  <c r="F34" i="1"/>
  <c r="E34" i="1"/>
  <c r="D34" i="1"/>
  <c r="G35" i="1"/>
  <c r="F35" i="1"/>
  <c r="E35" i="1"/>
  <c r="D35" i="1"/>
  <c r="G47" i="1"/>
  <c r="F47" i="1"/>
  <c r="E44" i="1"/>
  <c r="D44" i="1"/>
  <c r="H221" i="1"/>
  <c r="F214" i="1"/>
  <c r="G214" i="1"/>
  <c r="G189" i="1"/>
  <c r="F189" i="1"/>
  <c r="I191" i="1"/>
  <c r="H191" i="1"/>
  <c r="G185" i="1"/>
  <c r="F185" i="1"/>
  <c r="G140" i="1"/>
  <c r="E55" i="1"/>
  <c r="D55" i="1"/>
  <c r="D54" i="1" s="1"/>
  <c r="D74" i="1" s="1"/>
  <c r="D63" i="1"/>
  <c r="D59" i="1" s="1"/>
  <c r="J131" i="2" l="1"/>
  <c r="J129" i="2"/>
  <c r="J128" i="2"/>
  <c r="I131" i="2"/>
  <c r="I130" i="2"/>
  <c r="I129" i="2"/>
  <c r="I128" i="2"/>
  <c r="J104" i="2"/>
  <c r="J103" i="2"/>
  <c r="J102" i="2"/>
  <c r="J101" i="2"/>
  <c r="I104" i="2"/>
  <c r="I103" i="2"/>
  <c r="I102" i="2"/>
  <c r="I101" i="2"/>
  <c r="J77" i="2"/>
  <c r="J76" i="2"/>
  <c r="J75" i="2"/>
  <c r="J74" i="2"/>
  <c r="I77" i="2"/>
  <c r="I76" i="2"/>
  <c r="I75" i="2"/>
  <c r="I74" i="2"/>
  <c r="J50" i="2"/>
  <c r="J49" i="2"/>
  <c r="J48" i="2"/>
  <c r="J47" i="2"/>
  <c r="I51" i="2"/>
  <c r="I50" i="2"/>
  <c r="I49" i="2"/>
  <c r="I48" i="2"/>
  <c r="I47" i="2"/>
  <c r="J24" i="2"/>
  <c r="J23" i="2"/>
  <c r="J22" i="2"/>
  <c r="J21" i="2"/>
  <c r="J20" i="2"/>
  <c r="I24" i="2"/>
  <c r="I23" i="2"/>
  <c r="I22" i="2"/>
  <c r="I21" i="2"/>
  <c r="I20" i="2"/>
  <c r="J2" i="2"/>
  <c r="I2" i="2"/>
  <c r="H21" i="2"/>
  <c r="H20" i="2"/>
  <c r="H24" i="2" s="1"/>
  <c r="H48" i="2"/>
  <c r="H47" i="2" s="1"/>
  <c r="H51" i="2" s="1"/>
  <c r="H75" i="2"/>
  <c r="H74" i="2" s="1"/>
  <c r="H78" i="2" s="1"/>
  <c r="H105" i="2"/>
  <c r="H101" i="2"/>
  <c r="H102" i="2"/>
  <c r="H129" i="2"/>
  <c r="H128" i="2"/>
  <c r="H132" i="2" s="1"/>
  <c r="G129" i="2"/>
  <c r="G128" i="2"/>
  <c r="G132" i="2" s="1"/>
  <c r="G102" i="2"/>
  <c r="G101" i="2" s="1"/>
  <c r="G105" i="2" s="1"/>
  <c r="G24" i="2"/>
  <c r="G51" i="2"/>
  <c r="G78" i="2"/>
  <c r="G75" i="2"/>
  <c r="G74" i="2"/>
  <c r="G48" i="2"/>
  <c r="G47" i="2" s="1"/>
  <c r="G21" i="2"/>
  <c r="G20" i="2" s="1"/>
  <c r="E174" i="1" l="1"/>
  <c r="D174" i="1"/>
  <c r="D140" i="1"/>
  <c r="E140" i="1"/>
  <c r="E127" i="1"/>
  <c r="D127" i="1"/>
  <c r="E77" i="1"/>
  <c r="E24" i="1" s="1"/>
  <c r="D77" i="1"/>
  <c r="D24" i="1" s="1"/>
  <c r="J23" i="5" l="1"/>
  <c r="G23" i="5"/>
  <c r="G225" i="1" l="1"/>
  <c r="F225" i="1"/>
  <c r="F224" i="1" s="1"/>
  <c r="G49" i="1"/>
  <c r="I49" i="1" s="1"/>
  <c r="F49" i="1"/>
  <c r="H49" i="1" s="1"/>
  <c r="G48" i="1"/>
  <c r="I48" i="1" s="1"/>
  <c r="F48" i="1"/>
  <c r="H48" i="1" s="1"/>
  <c r="G46" i="1"/>
  <c r="F46" i="1"/>
  <c r="I227" i="1" l="1"/>
  <c r="H227" i="1"/>
  <c r="I226" i="1"/>
  <c r="I225" i="1" s="1"/>
  <c r="H226" i="1"/>
  <c r="H225" i="1" s="1"/>
  <c r="E225" i="1"/>
  <c r="E224" i="1" s="1"/>
  <c r="D225" i="1"/>
  <c r="G224" i="1"/>
  <c r="D224" i="1"/>
  <c r="H224" i="1" s="1"/>
  <c r="I221" i="1"/>
  <c r="G220" i="1"/>
  <c r="F220" i="1"/>
  <c r="E220" i="1"/>
  <c r="I220" i="1" s="1"/>
  <c r="D220" i="1"/>
  <c r="H220" i="1" s="1"/>
  <c r="G219" i="1"/>
  <c r="F219" i="1"/>
  <c r="E219" i="1"/>
  <c r="I219" i="1" s="1"/>
  <c r="D219" i="1"/>
  <c r="H219" i="1" s="1"/>
  <c r="J130" i="2"/>
  <c r="F129" i="2"/>
  <c r="E129" i="2"/>
  <c r="D129" i="2"/>
  <c r="C129" i="2"/>
  <c r="F128" i="2"/>
  <c r="E128" i="2"/>
  <c r="D128" i="2"/>
  <c r="C128" i="2"/>
  <c r="J127" i="2"/>
  <c r="I127" i="2"/>
  <c r="J126" i="2"/>
  <c r="I126" i="2"/>
  <c r="D125" i="2"/>
  <c r="J125" i="2" s="1"/>
  <c r="C125" i="2"/>
  <c r="I125" i="2" s="1"/>
  <c r="J124" i="2"/>
  <c r="I124" i="2"/>
  <c r="J123" i="2"/>
  <c r="I123" i="2"/>
  <c r="J122" i="2"/>
  <c r="I122" i="2"/>
  <c r="J121" i="2"/>
  <c r="I121" i="2"/>
  <c r="F120" i="2"/>
  <c r="E120" i="2"/>
  <c r="D120" i="2"/>
  <c r="J120" i="2" s="1"/>
  <c r="C120" i="2"/>
  <c r="I120" i="2" s="1"/>
  <c r="J119" i="2"/>
  <c r="I119" i="2"/>
  <c r="J118" i="2"/>
  <c r="I118" i="2"/>
  <c r="J117" i="2"/>
  <c r="I117" i="2"/>
  <c r="J116" i="2"/>
  <c r="I116" i="2"/>
  <c r="F115" i="2"/>
  <c r="E115" i="2"/>
  <c r="D115" i="2"/>
  <c r="C115" i="2"/>
  <c r="I115" i="2" s="1"/>
  <c r="J114" i="2"/>
  <c r="I114" i="2"/>
  <c r="J113" i="2"/>
  <c r="I113" i="2"/>
  <c r="J112" i="2"/>
  <c r="I112" i="2"/>
  <c r="F111" i="2"/>
  <c r="E111" i="2"/>
  <c r="D111" i="2"/>
  <c r="J111" i="2" s="1"/>
  <c r="C111" i="2"/>
  <c r="I111" i="2" s="1"/>
  <c r="F110" i="2"/>
  <c r="F132" i="2" s="1"/>
  <c r="E110" i="2"/>
  <c r="E132" i="2" s="1"/>
  <c r="D110" i="2"/>
  <c r="D132" i="2" s="1"/>
  <c r="C110" i="2"/>
  <c r="C132" i="2" s="1"/>
  <c r="H178" i="1"/>
  <c r="G37" i="1"/>
  <c r="F37" i="1"/>
  <c r="G29" i="1"/>
  <c r="F29" i="1"/>
  <c r="G23" i="1"/>
  <c r="F23" i="1"/>
  <c r="F102" i="2"/>
  <c r="E102" i="2"/>
  <c r="D102" i="2"/>
  <c r="C102" i="2"/>
  <c r="F101" i="2"/>
  <c r="E101" i="2"/>
  <c r="D101" i="2"/>
  <c r="C101" i="2"/>
  <c r="J100" i="2"/>
  <c r="I100" i="2"/>
  <c r="J99" i="2"/>
  <c r="I99" i="2"/>
  <c r="D98" i="2"/>
  <c r="J98" i="2" s="1"/>
  <c r="C98" i="2"/>
  <c r="I98" i="2" s="1"/>
  <c r="J97" i="2"/>
  <c r="I97" i="2"/>
  <c r="J96" i="2"/>
  <c r="I96" i="2"/>
  <c r="J95" i="2"/>
  <c r="I95" i="2"/>
  <c r="J94" i="2"/>
  <c r="I94" i="2"/>
  <c r="F93" i="2"/>
  <c r="E93" i="2"/>
  <c r="D93" i="2"/>
  <c r="J93" i="2" s="1"/>
  <c r="C93" i="2"/>
  <c r="I93" i="2" s="1"/>
  <c r="J92" i="2"/>
  <c r="I92" i="2"/>
  <c r="J91" i="2"/>
  <c r="I91" i="2"/>
  <c r="J90" i="2"/>
  <c r="I90" i="2"/>
  <c r="J89" i="2"/>
  <c r="I89" i="2"/>
  <c r="F88" i="2"/>
  <c r="E88" i="2"/>
  <c r="C88" i="2"/>
  <c r="J87" i="2"/>
  <c r="I87" i="2"/>
  <c r="J86" i="2"/>
  <c r="I86" i="2"/>
  <c r="J85" i="2"/>
  <c r="I85" i="2"/>
  <c r="F84" i="2"/>
  <c r="E84" i="2"/>
  <c r="D84" i="2"/>
  <c r="J84" i="2" s="1"/>
  <c r="C84" i="2"/>
  <c r="I84" i="2" s="1"/>
  <c r="F75" i="2"/>
  <c r="E75" i="2"/>
  <c r="D75" i="2"/>
  <c r="C75" i="2"/>
  <c r="F74" i="2"/>
  <c r="E74" i="2"/>
  <c r="D74" i="2"/>
  <c r="C74" i="2"/>
  <c r="J73" i="2"/>
  <c r="I73" i="2"/>
  <c r="J72" i="2"/>
  <c r="I72" i="2"/>
  <c r="D71" i="2"/>
  <c r="J71" i="2" s="1"/>
  <c r="C71" i="2"/>
  <c r="I71" i="2" s="1"/>
  <c r="J70" i="2"/>
  <c r="I70" i="2"/>
  <c r="J69" i="2"/>
  <c r="I69" i="2"/>
  <c r="J68" i="2"/>
  <c r="I68" i="2"/>
  <c r="J67" i="2"/>
  <c r="I67" i="2"/>
  <c r="F66" i="2"/>
  <c r="E66" i="2"/>
  <c r="D66" i="2"/>
  <c r="C66" i="2"/>
  <c r="I66" i="2" s="1"/>
  <c r="J65" i="2"/>
  <c r="I65" i="2"/>
  <c r="J64" i="2"/>
  <c r="I64" i="2"/>
  <c r="J63" i="2"/>
  <c r="I63" i="2"/>
  <c r="J62" i="2"/>
  <c r="I62" i="2"/>
  <c r="F61" i="2"/>
  <c r="E61" i="2"/>
  <c r="C61" i="2"/>
  <c r="J60" i="2"/>
  <c r="I60" i="2"/>
  <c r="J59" i="2"/>
  <c r="I59" i="2"/>
  <c r="J58" i="2"/>
  <c r="I58" i="2"/>
  <c r="F57" i="2"/>
  <c r="E57" i="2"/>
  <c r="D57" i="2"/>
  <c r="J57" i="2" s="1"/>
  <c r="C57" i="2"/>
  <c r="I57" i="2" s="1"/>
  <c r="F56" i="2"/>
  <c r="I44" i="1"/>
  <c r="E43" i="1"/>
  <c r="E42" i="1" s="1"/>
  <c r="I42" i="1" s="1"/>
  <c r="E37" i="1"/>
  <c r="E36" i="1"/>
  <c r="I36" i="1" s="1"/>
  <c r="I33" i="1"/>
  <c r="E29" i="1"/>
  <c r="H46" i="1"/>
  <c r="H44" i="1"/>
  <c r="D43" i="1"/>
  <c r="D42" i="1" s="1"/>
  <c r="H42" i="1" s="1"/>
  <c r="D36" i="1"/>
  <c r="H36" i="1" s="1"/>
  <c r="D29" i="1"/>
  <c r="I216" i="1"/>
  <c r="H216" i="1"/>
  <c r="I215" i="1"/>
  <c r="H215" i="1"/>
  <c r="I213" i="1"/>
  <c r="H213" i="1"/>
  <c r="I212" i="1"/>
  <c r="H212" i="1"/>
  <c r="E211" i="1"/>
  <c r="I211" i="1" s="1"/>
  <c r="D211" i="1"/>
  <c r="H211" i="1" s="1"/>
  <c r="I210" i="1"/>
  <c r="H210" i="1"/>
  <c r="I209" i="1"/>
  <c r="H209" i="1"/>
  <c r="I208" i="1"/>
  <c r="H208" i="1"/>
  <c r="G207" i="1"/>
  <c r="F207" i="1"/>
  <c r="E207" i="1"/>
  <c r="I207" i="1" s="1"/>
  <c r="D207" i="1"/>
  <c r="H207" i="1" s="1"/>
  <c r="I206" i="1"/>
  <c r="H206" i="1"/>
  <c r="I205" i="1"/>
  <c r="H205" i="1"/>
  <c r="I204" i="1"/>
  <c r="H204" i="1"/>
  <c r="G203" i="1"/>
  <c r="F203" i="1"/>
  <c r="E203" i="1"/>
  <c r="I203" i="1" s="1"/>
  <c r="D203" i="1"/>
  <c r="H203" i="1" s="1"/>
  <c r="I202" i="1"/>
  <c r="H202" i="1"/>
  <c r="I201" i="1"/>
  <c r="H201" i="1"/>
  <c r="I200" i="1"/>
  <c r="H200" i="1"/>
  <c r="G199" i="1"/>
  <c r="F199" i="1"/>
  <c r="E199" i="1"/>
  <c r="I199" i="1" s="1"/>
  <c r="D199" i="1"/>
  <c r="H199" i="1" s="1"/>
  <c r="G198" i="1"/>
  <c r="G217" i="1" s="1"/>
  <c r="F198" i="1"/>
  <c r="F217" i="1" s="1"/>
  <c r="E198" i="1"/>
  <c r="E217" i="1" s="1"/>
  <c r="D198" i="1"/>
  <c r="D217" i="1" s="1"/>
  <c r="G195" i="1"/>
  <c r="G194" i="1" s="1"/>
  <c r="F195" i="1"/>
  <c r="F194" i="1" s="1"/>
  <c r="D194" i="1"/>
  <c r="D195" i="1"/>
  <c r="H196" i="1"/>
  <c r="H195" i="1"/>
  <c r="I190" i="1"/>
  <c r="I189" i="1" s="1"/>
  <c r="H190" i="1"/>
  <c r="H189" i="1" s="1"/>
  <c r="G188" i="1"/>
  <c r="I188" i="1" s="1"/>
  <c r="F188" i="1"/>
  <c r="I187" i="1"/>
  <c r="H187" i="1"/>
  <c r="I186" i="1"/>
  <c r="H186" i="1"/>
  <c r="E185" i="1"/>
  <c r="I185" i="1" s="1"/>
  <c r="D185" i="1"/>
  <c r="H185" i="1" s="1"/>
  <c r="I184" i="1"/>
  <c r="H184" i="1"/>
  <c r="I183" i="1"/>
  <c r="H183" i="1"/>
  <c r="I182" i="1"/>
  <c r="H182" i="1"/>
  <c r="G181" i="1"/>
  <c r="G177" i="1" s="1"/>
  <c r="F181" i="1"/>
  <c r="F177" i="1" s="1"/>
  <c r="E181" i="1"/>
  <c r="I181" i="1" s="1"/>
  <c r="D181" i="1"/>
  <c r="H181" i="1" s="1"/>
  <c r="I180" i="1"/>
  <c r="H180" i="1"/>
  <c r="I179" i="1"/>
  <c r="H179" i="1"/>
  <c r="I178" i="1"/>
  <c r="I176" i="1"/>
  <c r="H176" i="1"/>
  <c r="I175" i="1"/>
  <c r="H175" i="1"/>
  <c r="I174" i="1"/>
  <c r="H174" i="1"/>
  <c r="G173" i="1"/>
  <c r="F173" i="1"/>
  <c r="E173" i="1"/>
  <c r="I173" i="1" s="1"/>
  <c r="D173" i="1"/>
  <c r="H173" i="1" s="1"/>
  <c r="I169" i="1"/>
  <c r="H169" i="1"/>
  <c r="G168" i="1"/>
  <c r="I168" i="1" s="1"/>
  <c r="F168" i="1"/>
  <c r="H168" i="1" s="1"/>
  <c r="G167" i="1"/>
  <c r="I167" i="1" s="1"/>
  <c r="F167" i="1"/>
  <c r="H167" i="1" s="1"/>
  <c r="I166" i="1"/>
  <c r="H166" i="1"/>
  <c r="I165" i="1"/>
  <c r="H165" i="1"/>
  <c r="I164" i="1"/>
  <c r="H164" i="1"/>
  <c r="I163" i="1"/>
  <c r="H163" i="1"/>
  <c r="I162" i="1"/>
  <c r="H162" i="1"/>
  <c r="I161" i="1"/>
  <c r="H161" i="1"/>
  <c r="G160" i="1"/>
  <c r="F160" i="1"/>
  <c r="E160" i="1"/>
  <c r="I160" i="1" s="1"/>
  <c r="D160" i="1"/>
  <c r="H160" i="1" s="1"/>
  <c r="I159" i="1"/>
  <c r="H159" i="1"/>
  <c r="I158" i="1"/>
  <c r="H158" i="1"/>
  <c r="I157" i="1"/>
  <c r="H157" i="1"/>
  <c r="G156" i="1"/>
  <c r="F156" i="1"/>
  <c r="E156" i="1"/>
  <c r="I156" i="1" s="1"/>
  <c r="D156" i="1"/>
  <c r="H156" i="1" s="1"/>
  <c r="I155" i="1"/>
  <c r="H155" i="1"/>
  <c r="I154" i="1"/>
  <c r="H154" i="1"/>
  <c r="I153" i="1"/>
  <c r="H153" i="1"/>
  <c r="G152" i="1"/>
  <c r="F152" i="1"/>
  <c r="E152" i="1"/>
  <c r="I152" i="1" s="1"/>
  <c r="D152" i="1"/>
  <c r="H152" i="1" s="1"/>
  <c r="G151" i="1"/>
  <c r="G170" i="1" s="1"/>
  <c r="F151" i="1"/>
  <c r="F170" i="1" s="1"/>
  <c r="E151" i="1"/>
  <c r="I151" i="1" s="1"/>
  <c r="D151" i="1"/>
  <c r="H151" i="1" s="1"/>
  <c r="I148" i="1"/>
  <c r="H148" i="1"/>
  <c r="I147" i="1"/>
  <c r="H147" i="1"/>
  <c r="G146" i="1"/>
  <c r="I146" i="1" s="1"/>
  <c r="F146" i="1"/>
  <c r="H146" i="1" s="1"/>
  <c r="G145" i="1"/>
  <c r="I145" i="1" s="1"/>
  <c r="F145" i="1"/>
  <c r="H145" i="1" s="1"/>
  <c r="I144" i="1"/>
  <c r="H144" i="1"/>
  <c r="E142" i="1"/>
  <c r="D142" i="1"/>
  <c r="I141" i="1"/>
  <c r="H141" i="1"/>
  <c r="F140" i="1"/>
  <c r="I140" i="1"/>
  <c r="I139" i="1"/>
  <c r="H139" i="1"/>
  <c r="I138" i="1"/>
  <c r="H138" i="1"/>
  <c r="I137" i="1"/>
  <c r="H137" i="1"/>
  <c r="I136" i="1"/>
  <c r="H136" i="1"/>
  <c r="I135" i="1"/>
  <c r="H135" i="1"/>
  <c r="G135" i="1"/>
  <c r="F135" i="1"/>
  <c r="E135" i="1"/>
  <c r="E130" i="1" s="1"/>
  <c r="D135" i="1"/>
  <c r="D130" i="1" s="1"/>
  <c r="I134" i="1"/>
  <c r="H134" i="1"/>
  <c r="I133" i="1"/>
  <c r="H133" i="1"/>
  <c r="I132" i="1"/>
  <c r="H132" i="1"/>
  <c r="I131" i="1"/>
  <c r="H131" i="1"/>
  <c r="G130" i="1"/>
  <c r="I129" i="1"/>
  <c r="H129" i="1"/>
  <c r="I128" i="1"/>
  <c r="H128" i="1"/>
  <c r="I127" i="1"/>
  <c r="H127" i="1"/>
  <c r="G126" i="1"/>
  <c r="F126" i="1"/>
  <c r="E126" i="1"/>
  <c r="D126" i="1"/>
  <c r="H126" i="1" s="1"/>
  <c r="F120" i="1"/>
  <c r="H120" i="1" s="1"/>
  <c r="F48" i="2"/>
  <c r="E48" i="2"/>
  <c r="D48" i="2"/>
  <c r="C48" i="2"/>
  <c r="F47" i="2"/>
  <c r="E47" i="2"/>
  <c r="D47" i="2"/>
  <c r="C47" i="2"/>
  <c r="J46" i="2"/>
  <c r="I46" i="2"/>
  <c r="J45" i="2"/>
  <c r="I45" i="2"/>
  <c r="D44" i="2"/>
  <c r="J44" i="2" s="1"/>
  <c r="C44" i="2"/>
  <c r="I44" i="2" s="1"/>
  <c r="J43" i="2"/>
  <c r="I43" i="2"/>
  <c r="J42" i="2"/>
  <c r="I42" i="2"/>
  <c r="J41" i="2"/>
  <c r="I41" i="2"/>
  <c r="J40" i="2"/>
  <c r="I40" i="2"/>
  <c r="F39" i="2"/>
  <c r="E39" i="2"/>
  <c r="D39" i="2"/>
  <c r="J39" i="2" s="1"/>
  <c r="C39" i="2"/>
  <c r="I39" i="2" s="1"/>
  <c r="J38" i="2"/>
  <c r="I38" i="2"/>
  <c r="J37" i="2"/>
  <c r="I37" i="2"/>
  <c r="J36" i="2"/>
  <c r="I36" i="2"/>
  <c r="J35" i="2"/>
  <c r="I35" i="2"/>
  <c r="F34" i="2"/>
  <c r="E34" i="2"/>
  <c r="J33" i="2"/>
  <c r="I33" i="2"/>
  <c r="J32" i="2"/>
  <c r="I32" i="2"/>
  <c r="J31" i="2"/>
  <c r="I31" i="2"/>
  <c r="F30" i="2"/>
  <c r="E30" i="2"/>
  <c r="D30" i="2"/>
  <c r="J30" i="2" s="1"/>
  <c r="C30" i="2"/>
  <c r="I30" i="2" s="1"/>
  <c r="E116" i="1"/>
  <c r="D116" i="1"/>
  <c r="I122" i="1"/>
  <c r="H122" i="1"/>
  <c r="I121" i="1"/>
  <c r="H121" i="1"/>
  <c r="G120" i="1"/>
  <c r="I120" i="1" s="1"/>
  <c r="I118" i="1"/>
  <c r="H118" i="1"/>
  <c r="I115" i="1"/>
  <c r="H115" i="1"/>
  <c r="G114" i="1"/>
  <c r="F114" i="1"/>
  <c r="I113" i="1"/>
  <c r="H113" i="1"/>
  <c r="I112" i="1"/>
  <c r="H112" i="1"/>
  <c r="I111" i="1"/>
  <c r="H111" i="1"/>
  <c r="I110" i="1"/>
  <c r="H110" i="1"/>
  <c r="I109" i="1"/>
  <c r="H109" i="1"/>
  <c r="G109" i="1"/>
  <c r="F109" i="1"/>
  <c r="E109" i="1"/>
  <c r="D109" i="1"/>
  <c r="I108" i="1"/>
  <c r="H108" i="1"/>
  <c r="I107" i="1"/>
  <c r="H107" i="1"/>
  <c r="I106" i="1"/>
  <c r="H106" i="1"/>
  <c r="I105" i="1"/>
  <c r="H105" i="1"/>
  <c r="I103" i="1"/>
  <c r="H103" i="1"/>
  <c r="I102" i="1"/>
  <c r="H102" i="1"/>
  <c r="I101" i="1"/>
  <c r="H101" i="1"/>
  <c r="G100" i="1"/>
  <c r="F100" i="1"/>
  <c r="E100" i="1"/>
  <c r="I100" i="1" s="1"/>
  <c r="D100" i="1"/>
  <c r="H100" i="1" s="1"/>
  <c r="G94" i="1"/>
  <c r="I94" i="1" s="1"/>
  <c r="F94" i="1"/>
  <c r="H94" i="1" s="1"/>
  <c r="I96" i="1"/>
  <c r="H96" i="1"/>
  <c r="F71" i="1"/>
  <c r="H71" i="1" s="1"/>
  <c r="F21" i="2"/>
  <c r="F20" i="2" s="1"/>
  <c r="E21" i="2"/>
  <c r="E20" i="2" s="1"/>
  <c r="D21" i="2"/>
  <c r="D20" i="2" s="1"/>
  <c r="C21" i="2"/>
  <c r="C20" i="2" s="1"/>
  <c r="C17" i="2"/>
  <c r="J4" i="2"/>
  <c r="J5" i="2"/>
  <c r="J6" i="2"/>
  <c r="J8" i="2"/>
  <c r="J9" i="2"/>
  <c r="J10" i="2"/>
  <c r="J11" i="2"/>
  <c r="J13" i="2"/>
  <c r="J14" i="2"/>
  <c r="J15" i="2"/>
  <c r="J16" i="2"/>
  <c r="J18" i="2"/>
  <c r="J19" i="2"/>
  <c r="I4" i="2"/>
  <c r="I5" i="2"/>
  <c r="I6" i="2"/>
  <c r="I8" i="2"/>
  <c r="I9" i="2"/>
  <c r="I10" i="2"/>
  <c r="I11" i="2"/>
  <c r="I13" i="2"/>
  <c r="I14" i="2"/>
  <c r="I15" i="2"/>
  <c r="I16" i="2"/>
  <c r="I17" i="2"/>
  <c r="I18" i="2"/>
  <c r="I19" i="2"/>
  <c r="F12" i="2"/>
  <c r="F7" i="2" s="1"/>
  <c r="F3" i="2"/>
  <c r="E12" i="2"/>
  <c r="E7" i="2" s="1"/>
  <c r="E3" i="2"/>
  <c r="D17" i="2"/>
  <c r="J17" i="2" s="1"/>
  <c r="D12" i="2"/>
  <c r="C12" i="2"/>
  <c r="I12" i="2" s="1"/>
  <c r="C7" i="2"/>
  <c r="D3" i="2"/>
  <c r="C3" i="2"/>
  <c r="I3" i="2" s="1"/>
  <c r="G90" i="1"/>
  <c r="F90" i="1"/>
  <c r="E90" i="1"/>
  <c r="D90" i="1"/>
  <c r="H90" i="1" s="1"/>
  <c r="I89" i="1"/>
  <c r="H89" i="1"/>
  <c r="I82" i="1"/>
  <c r="H82" i="1"/>
  <c r="G85" i="1"/>
  <c r="G80" i="1" s="1"/>
  <c r="F85" i="1"/>
  <c r="F80" i="1" s="1"/>
  <c r="E85" i="1"/>
  <c r="E80" i="1" s="1"/>
  <c r="D85" i="1"/>
  <c r="D80" i="1" s="1"/>
  <c r="I95" i="1"/>
  <c r="H95" i="1"/>
  <c r="I92" i="1"/>
  <c r="H92" i="1"/>
  <c r="I91" i="1"/>
  <c r="H91" i="1"/>
  <c r="I90" i="1"/>
  <c r="I88" i="1"/>
  <c r="H88" i="1"/>
  <c r="I87" i="1"/>
  <c r="H87" i="1"/>
  <c r="I86" i="1"/>
  <c r="H86" i="1"/>
  <c r="I84" i="1"/>
  <c r="H84" i="1"/>
  <c r="I83" i="1"/>
  <c r="H83" i="1"/>
  <c r="I81" i="1"/>
  <c r="H81" i="1"/>
  <c r="I79" i="1"/>
  <c r="H79" i="1"/>
  <c r="I78" i="1"/>
  <c r="H78" i="1"/>
  <c r="I77" i="1"/>
  <c r="H77" i="1"/>
  <c r="G76" i="1"/>
  <c r="F76" i="1"/>
  <c r="E76" i="1"/>
  <c r="I76" i="1" s="1"/>
  <c r="D76" i="1"/>
  <c r="H76" i="1" s="1"/>
  <c r="G71" i="1"/>
  <c r="I71" i="1" s="1"/>
  <c r="I56" i="1"/>
  <c r="I57" i="1"/>
  <c r="I58" i="1"/>
  <c r="I60" i="1"/>
  <c r="I61" i="1"/>
  <c r="I62" i="1"/>
  <c r="I64" i="1"/>
  <c r="I65" i="1"/>
  <c r="I66" i="1"/>
  <c r="I67" i="1"/>
  <c r="I68" i="1"/>
  <c r="I69" i="1"/>
  <c r="I72" i="1"/>
  <c r="H56" i="1"/>
  <c r="H57" i="1"/>
  <c r="H58" i="1"/>
  <c r="H60" i="1"/>
  <c r="H61" i="1"/>
  <c r="H62" i="1"/>
  <c r="H64" i="1"/>
  <c r="H65" i="1"/>
  <c r="H66" i="1"/>
  <c r="H67" i="1"/>
  <c r="H68" i="1"/>
  <c r="H69" i="1"/>
  <c r="H72" i="1"/>
  <c r="I38" i="1"/>
  <c r="I40" i="1"/>
  <c r="I41" i="1"/>
  <c r="I46" i="1"/>
  <c r="I47" i="1"/>
  <c r="H38" i="1"/>
  <c r="H40" i="1"/>
  <c r="H41" i="1"/>
  <c r="H47" i="1"/>
  <c r="G63" i="1"/>
  <c r="G59" i="1" s="1"/>
  <c r="F63" i="1"/>
  <c r="H63" i="1" s="1"/>
  <c r="E63" i="1"/>
  <c r="I63" i="1" s="1"/>
  <c r="G55" i="1"/>
  <c r="F55" i="1"/>
  <c r="I55" i="1"/>
  <c r="H55" i="1"/>
  <c r="I37" i="1" l="1"/>
  <c r="E125" i="1"/>
  <c r="E149" i="1" s="1"/>
  <c r="D125" i="1"/>
  <c r="D149" i="1" s="1"/>
  <c r="E177" i="1"/>
  <c r="E172" i="1" s="1"/>
  <c r="F130" i="1"/>
  <c r="H37" i="1"/>
  <c r="H188" i="1"/>
  <c r="G172" i="1"/>
  <c r="D177" i="1"/>
  <c r="D172" i="1" s="1"/>
  <c r="F59" i="1"/>
  <c r="I43" i="1"/>
  <c r="H194" i="1"/>
  <c r="I25" i="1"/>
  <c r="I28" i="1"/>
  <c r="I224" i="1"/>
  <c r="G32" i="1"/>
  <c r="I30" i="1"/>
  <c r="G27" i="1"/>
  <c r="I39" i="1"/>
  <c r="H25" i="1"/>
  <c r="I35" i="1"/>
  <c r="F78" i="2"/>
  <c r="J66" i="2"/>
  <c r="D61" i="2"/>
  <c r="J61" i="2" s="1"/>
  <c r="F29" i="2"/>
  <c r="F51" i="2" s="1"/>
  <c r="E56" i="2"/>
  <c r="E78" i="2" s="1"/>
  <c r="F83" i="2"/>
  <c r="F105" i="2" s="1"/>
  <c r="E83" i="2"/>
  <c r="E105" i="2" s="1"/>
  <c r="I61" i="2"/>
  <c r="I34" i="1"/>
  <c r="E32" i="1"/>
  <c r="E27" i="1" s="1"/>
  <c r="I31" i="1"/>
  <c r="I29" i="1"/>
  <c r="I24" i="1"/>
  <c r="I26" i="1"/>
  <c r="E23" i="1"/>
  <c r="I23" i="1" s="1"/>
  <c r="C34" i="2"/>
  <c r="C29" i="2" s="1"/>
  <c r="C51" i="2" s="1"/>
  <c r="D34" i="2"/>
  <c r="D29" i="2" s="1"/>
  <c r="D51" i="2" s="1"/>
  <c r="F172" i="1"/>
  <c r="F192" i="1" s="1"/>
  <c r="J3" i="2"/>
  <c r="E29" i="2"/>
  <c r="E51" i="2" s="1"/>
  <c r="H28" i="1"/>
  <c r="H30" i="1"/>
  <c r="H33" i="1"/>
  <c r="H35" i="1"/>
  <c r="J115" i="2"/>
  <c r="I110" i="2"/>
  <c r="I132" i="2" s="1"/>
  <c r="J110" i="2"/>
  <c r="J132" i="2" s="1"/>
  <c r="I177" i="1"/>
  <c r="I172" i="1"/>
  <c r="H140" i="1"/>
  <c r="H130" i="1" s="1"/>
  <c r="G125" i="1"/>
  <c r="G149" i="1" s="1"/>
  <c r="F125" i="1"/>
  <c r="F149" i="1" s="1"/>
  <c r="I126" i="1"/>
  <c r="F32" i="1"/>
  <c r="F27" i="1" s="1"/>
  <c r="F22" i="1" s="1"/>
  <c r="H34" i="1"/>
  <c r="H31" i="1"/>
  <c r="G22" i="1"/>
  <c r="H29" i="1"/>
  <c r="H26" i="1"/>
  <c r="H24" i="1"/>
  <c r="I88" i="2"/>
  <c r="D88" i="2"/>
  <c r="C83" i="2"/>
  <c r="C105" i="2" s="1"/>
  <c r="C56" i="2"/>
  <c r="C78" i="2" s="1"/>
  <c r="I83" i="2"/>
  <c r="I105" i="2" s="1"/>
  <c r="H43" i="1"/>
  <c r="H114" i="1"/>
  <c r="H104" i="1" s="1"/>
  <c r="D170" i="1"/>
  <c r="H170" i="1" s="1"/>
  <c r="H217" i="1"/>
  <c r="D23" i="1"/>
  <c r="H23" i="1" s="1"/>
  <c r="D32" i="1"/>
  <c r="H59" i="1"/>
  <c r="G54" i="1"/>
  <c r="H39" i="1"/>
  <c r="F104" i="1"/>
  <c r="F99" i="1" s="1"/>
  <c r="G104" i="1"/>
  <c r="G99" i="1" s="1"/>
  <c r="E170" i="1"/>
  <c r="I170" i="1" s="1"/>
  <c r="E192" i="1"/>
  <c r="G192" i="1"/>
  <c r="I217" i="1"/>
  <c r="H198" i="1"/>
  <c r="H214" i="1"/>
  <c r="I198" i="1"/>
  <c r="I214" i="1"/>
  <c r="G93" i="1"/>
  <c r="I93" i="1" s="1"/>
  <c r="I114" i="1"/>
  <c r="I104" i="1" s="1"/>
  <c r="F93" i="1"/>
  <c r="H93" i="1" s="1"/>
  <c r="I130" i="1"/>
  <c r="I125" i="1"/>
  <c r="I149" i="1" s="1"/>
  <c r="F119" i="1"/>
  <c r="G119" i="1"/>
  <c r="I119" i="1" s="1"/>
  <c r="I34" i="2"/>
  <c r="D104" i="1"/>
  <c r="D99" i="1" s="1"/>
  <c r="E104" i="1"/>
  <c r="F70" i="1"/>
  <c r="H85" i="1"/>
  <c r="G75" i="1"/>
  <c r="F75" i="1"/>
  <c r="F97" i="1" s="1"/>
  <c r="E75" i="1"/>
  <c r="E97" i="1" s="1"/>
  <c r="F54" i="1"/>
  <c r="G70" i="1"/>
  <c r="I70" i="1" s="1"/>
  <c r="D75" i="1"/>
  <c r="D97" i="1" s="1"/>
  <c r="J12" i="2"/>
  <c r="I7" i="2"/>
  <c r="E2" i="2"/>
  <c r="E24" i="2" s="1"/>
  <c r="D7" i="2"/>
  <c r="D2" i="2" s="1"/>
  <c r="D24" i="2" s="1"/>
  <c r="C2" i="2"/>
  <c r="C24" i="2" s="1"/>
  <c r="F2" i="2"/>
  <c r="I85" i="1"/>
  <c r="I80" i="1" s="1"/>
  <c r="H80" i="1"/>
  <c r="E59" i="1"/>
  <c r="I59" i="1" s="1"/>
  <c r="F74" i="1" l="1"/>
  <c r="H125" i="1"/>
  <c r="H149" i="1" s="1"/>
  <c r="H172" i="1"/>
  <c r="D192" i="1"/>
  <c r="H177" i="1"/>
  <c r="G74" i="1"/>
  <c r="I27" i="1"/>
  <c r="I32" i="1"/>
  <c r="H54" i="1"/>
  <c r="D56" i="2"/>
  <c r="D78" i="2" s="1"/>
  <c r="H75" i="1"/>
  <c r="H97" i="1" s="1"/>
  <c r="J34" i="2"/>
  <c r="J29" i="2"/>
  <c r="J51" i="2" s="1"/>
  <c r="H70" i="1"/>
  <c r="F45" i="1"/>
  <c r="F24" i="2"/>
  <c r="G97" i="1"/>
  <c r="G45" i="1"/>
  <c r="I45" i="1" s="1"/>
  <c r="H32" i="1"/>
  <c r="J88" i="2"/>
  <c r="D83" i="2"/>
  <c r="I56" i="2"/>
  <c r="I78" i="2" s="1"/>
  <c r="E22" i="1"/>
  <c r="H192" i="1"/>
  <c r="I192" i="1"/>
  <c r="F123" i="1"/>
  <c r="D27" i="1"/>
  <c r="H99" i="1"/>
  <c r="E99" i="1"/>
  <c r="E123" i="1" s="1"/>
  <c r="G123" i="1"/>
  <c r="H119" i="1"/>
  <c r="I29" i="2"/>
  <c r="D123" i="1"/>
  <c r="I75" i="1"/>
  <c r="I97" i="1" s="1"/>
  <c r="E54" i="1"/>
  <c r="J7" i="2"/>
  <c r="H74" i="1" l="1"/>
  <c r="G21" i="1"/>
  <c r="I54" i="1"/>
  <c r="I74" i="1" s="1"/>
  <c r="E74" i="1"/>
  <c r="J56" i="2"/>
  <c r="J78" i="2" s="1"/>
  <c r="F21" i="1"/>
  <c r="H45" i="1"/>
  <c r="D105" i="2"/>
  <c r="J83" i="2"/>
  <c r="J105" i="2" s="1"/>
  <c r="H123" i="1"/>
  <c r="I22" i="1"/>
  <c r="E21" i="1"/>
  <c r="H27" i="1"/>
  <c r="D22" i="1"/>
  <c r="I99" i="1"/>
  <c r="I123" i="1" s="1"/>
  <c r="I196" i="1"/>
  <c r="E195" i="1"/>
  <c r="E194" i="1" s="1"/>
  <c r="I194" i="1" s="1"/>
  <c r="I21" i="1" l="1"/>
  <c r="H22" i="1"/>
  <c r="D21" i="1"/>
  <c r="H21" i="1" s="1"/>
  <c r="I195" i="1"/>
</calcChain>
</file>

<file path=xl/sharedStrings.xml><?xml version="1.0" encoding="utf-8"?>
<sst xmlns="http://schemas.openxmlformats.org/spreadsheetml/2006/main" count="524" uniqueCount="152">
  <si>
    <t>Код функціоналної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</si>
  <si>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</si>
  <si>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</si>
  <si>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Загальний фонд</t>
  </si>
  <si>
    <t>Спеціальний фонд</t>
  </si>
  <si>
    <t>Разом</t>
  </si>
  <si>
    <t>(тис. грн.)</t>
  </si>
  <si>
    <t>в т.ч. за бюджетними програмами</t>
  </si>
  <si>
    <t>Код бюджетної програми</t>
  </si>
  <si>
    <t>ЗАТВЕРДЖЕНО</t>
  </si>
  <si>
    <t>Наказ Міністерства</t>
  </si>
  <si>
    <t>фінансів України</t>
  </si>
  <si>
    <t>01.12.2010 №1489</t>
  </si>
  <si>
    <t>ІНФОРМАЦІЯ</t>
  </si>
  <si>
    <t>про бюджет за бюджетними програмами</t>
  </si>
  <si>
    <t>з деталізацією за кодами економічної</t>
  </si>
  <si>
    <t>класифікації видатків бюджету</t>
  </si>
  <si>
    <t>або класифікації кредитування бюджету</t>
  </si>
  <si>
    <t>(найменування головного розпорядника коштів державного бюджету)</t>
  </si>
  <si>
    <t>про виконання результативних показників,</t>
  </si>
  <si>
    <t>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</si>
  <si>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</si>
  <si>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</si>
  <si>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t>№ з/п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</si>
  <si>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</si>
  <si>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</si>
  <si>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</si>
  <si>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</si>
  <si>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</si>
  <si>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спецаільний фонд</t>
  </si>
  <si>
    <t>разом</t>
  </si>
  <si>
    <t>Виконано за звітний період</t>
  </si>
  <si>
    <t>Відхилення</t>
  </si>
  <si>
    <t>Затрат</t>
  </si>
  <si>
    <t>показник</t>
  </si>
  <si>
    <t>Продукту</t>
  </si>
  <si>
    <t>Ефективності</t>
  </si>
  <si>
    <t>Якості</t>
  </si>
  <si>
    <t>про виконання видатків на реалізацію</t>
  </si>
  <si>
    <t>в межах бюджетної програми</t>
  </si>
  <si>
    <t>Код державної цільової програми</t>
  </si>
  <si>
    <t>Назва державної цільової програми</t>
  </si>
  <si>
    <t>Код програмної класифікації видатків та кредитування бюджету</t>
  </si>
  <si>
    <t>Затверджено на звітний період</t>
  </si>
  <si>
    <t xml:space="preserve">загальний фонд </t>
  </si>
  <si>
    <t>спеціальний фонд</t>
  </si>
  <si>
    <t>інвестиційних програм (проектів).</t>
  </si>
  <si>
    <t>які виконуються в межах бюджетної програми</t>
  </si>
  <si>
    <t>Назва інвестиційної програми (проекту)</t>
  </si>
  <si>
    <t>Видатки всього за головним розпорядником коштів місцевого бюджету:                                                         в т.ч.</t>
  </si>
  <si>
    <t>Поточні видатки</t>
  </si>
  <si>
    <t>Використання товарів і послуг</t>
  </si>
  <si>
    <t>Оплата послуг (крім комунальних)</t>
  </si>
  <si>
    <t xml:space="preserve">   -</t>
  </si>
  <si>
    <t>Од.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</si>
  <si>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</si>
  <si>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</si>
  <si>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</si>
  <si>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</si>
  <si>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</si>
  <si>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</si>
  <si>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</si>
  <si>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</si>
  <si>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</si>
  <si>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</si>
  <si>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</si>
  <si>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</si>
  <si>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</si>
  <si>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</si>
  <si>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Предмети, матеріали, обладнання та інвентар</t>
  </si>
  <si>
    <t>Субсидіі та поточні трансферти підприємствам</t>
  </si>
  <si>
    <t>Поточні трансфери</t>
  </si>
  <si>
    <t>Інші виплати населенню</t>
  </si>
  <si>
    <t>Соціальне забезпечення</t>
  </si>
  <si>
    <t>Капітальний ремонт інших об"єктів</t>
  </si>
  <si>
    <t>Дослідження і розробки,окремі заходи розвитку по реалізації державних (регіональних) програм</t>
  </si>
  <si>
    <t>(найменування головного розпорядника коштів місцевого бюджету)</t>
  </si>
  <si>
    <t xml:space="preserve">                    Управління освіти виконавчого комітету Нововолинської міської ради (1010000)</t>
  </si>
  <si>
    <t>плата за послуги</t>
  </si>
  <si>
    <t>благодійні</t>
  </si>
  <si>
    <t>Всього</t>
  </si>
  <si>
    <t>Продукти харчування</t>
  </si>
  <si>
    <t>Оплата природного газу</t>
  </si>
  <si>
    <t>Головний бухгалтер</t>
  </si>
  <si>
    <t>В.К.Целуйко</t>
  </si>
  <si>
    <t>(підпис)</t>
  </si>
  <si>
    <t>(ініціали і прізвище)</t>
  </si>
  <si>
    <t>Реконструкція та реставрація інших об’єктів</t>
  </si>
  <si>
    <t>Надання загальної середньої освіти загальноосвітніми навчальними закладами ( в т.ч. школою- дитячим садком, інтернатом при школі), спеціалізованими школами, ліцеями, гімназіями, колегіумами</t>
  </si>
  <si>
    <t>Управління освіти виконавчого комітету Нововолинської міської ради</t>
  </si>
  <si>
    <t xml:space="preserve">К-ть закладів </t>
  </si>
  <si>
    <t xml:space="preserve">Звіт 76-РВК ( річна) </t>
  </si>
  <si>
    <t>К-ть класів</t>
  </si>
  <si>
    <t>Середньорічне число штатних одиниць педпрацівників</t>
  </si>
  <si>
    <t>Сеоедньорічне число штатних одиниць іншого персоналу</t>
  </si>
  <si>
    <t>Кількість учнів</t>
  </si>
  <si>
    <t>осіб</t>
  </si>
  <si>
    <t>Кількість учнів, що навчаються за індивідуальною формою навчання</t>
  </si>
  <si>
    <t>Середньорічні витрати на 1 учня в рік</t>
  </si>
  <si>
    <t>грн</t>
  </si>
  <si>
    <t>Розрахунково(відношення  видатків на утримання ЗОШ по загальному фонду на середньорічну кількість учнів)</t>
  </si>
  <si>
    <t>Середньорічна кількість учнів на одну педставку</t>
  </si>
  <si>
    <t>Розрахунково(відношення  кількості учнів до кількості пед.ставок)</t>
  </si>
  <si>
    <t>Середня наповнюваність</t>
  </si>
  <si>
    <t xml:space="preserve">осіб </t>
  </si>
  <si>
    <t>Розрахунково(відношення  кількості учнів до кількості класів )</t>
  </si>
  <si>
    <t>од.</t>
  </si>
  <si>
    <t>Розрахунково(відношення  кількості    педставок до кількості класів )</t>
  </si>
  <si>
    <t>Динаміка середньої наповнюваності</t>
  </si>
  <si>
    <t>Динаміка чисельності педагогічних ставок на 1 клас</t>
  </si>
  <si>
    <t>Питома вага учнів, які отримали відповідний документи про освіту у загальному випуску</t>
  </si>
  <si>
    <t>%</t>
  </si>
  <si>
    <t>регіональних  цільових програм. які виконуються</t>
  </si>
  <si>
    <t xml:space="preserve">                                Управління освіти виконавчого комітету Нововолинської міської ради</t>
  </si>
  <si>
    <t xml:space="preserve">Головний бухгалтер </t>
  </si>
  <si>
    <t>0611161</t>
  </si>
  <si>
    <t>0611090</t>
  </si>
  <si>
    <t>0611010</t>
  </si>
  <si>
    <r>
      <t xml:space="preserve">за ___ </t>
    </r>
    <r>
      <rPr>
        <b/>
        <sz val="11"/>
        <color rgb="FF000000"/>
        <rFont val="Times New Roman"/>
        <family val="1"/>
        <charset val="204"/>
      </rPr>
      <t>2018</t>
    </r>
    <r>
      <rPr>
        <sz val="11"/>
        <color indexed="8"/>
        <rFont val="Times New Roman"/>
        <family val="1"/>
        <charset val="204"/>
      </rPr>
      <t>_  рік</t>
    </r>
  </si>
  <si>
    <t>0611020</t>
  </si>
  <si>
    <t>Штатний розпис на 2018 рік</t>
  </si>
  <si>
    <t>Середньорічна кількість педагогічних ставок на один клас</t>
  </si>
  <si>
    <t>Розрахунково(відношення ( відношення наповнюваності класів за 2017-2018 н.р. до відповідних показників 2016-2017 н.р.)</t>
  </si>
  <si>
    <t>Розрахунково(відношення ( відношення  показників  2017-2018 н.р. до відповідних показників 2016-2017 н.р.)</t>
  </si>
  <si>
    <t>Мережа класів та контингент учнів на 2017- 2018 роки</t>
  </si>
  <si>
    <r>
      <t xml:space="preserve">за ___ </t>
    </r>
    <r>
      <rPr>
        <b/>
        <sz val="11"/>
        <color rgb="FF000000"/>
        <rFont val="Times New Roman"/>
        <family val="1"/>
        <charset val="204"/>
      </rPr>
      <t>2018_</t>
    </r>
    <r>
      <rPr>
        <sz val="11"/>
        <color indexed="8"/>
        <rFont val="Times New Roman"/>
        <family val="1"/>
        <charset val="204"/>
      </rPr>
      <t>__  рік</t>
    </r>
  </si>
  <si>
    <t>Надання загальної середньої освіти загальноосвітніми навчальними закладами ( в т.ч.школою- дитячим садком, інтернатом при школі), спеціалізованими школами, ліцеяит, гімназіями, колегіумами</t>
  </si>
  <si>
    <t>Програма економічного і соціального розвитку міста Нововолинська на 2018-2019 роки</t>
  </si>
  <si>
    <t xml:space="preserve">Міська цільова соціальна програма  оздоровлення га відпочинку дітей на 2016-2020 роки </t>
  </si>
  <si>
    <r>
      <t>за  ___</t>
    </r>
    <r>
      <rPr>
        <b/>
        <sz val="11"/>
        <color rgb="FF000000"/>
        <rFont val="Times New Roman"/>
        <family val="1"/>
        <charset val="204"/>
      </rPr>
      <t>2018</t>
    </r>
    <r>
      <rPr>
        <sz val="11"/>
        <color indexed="8"/>
        <rFont val="Times New Roman"/>
        <family val="1"/>
        <charset val="204"/>
      </rPr>
      <t>_  рік</t>
    </r>
  </si>
  <si>
    <t>061090</t>
  </si>
  <si>
    <t>0615031</t>
  </si>
  <si>
    <t>бюджет розвитку</t>
  </si>
  <si>
    <r>
      <t xml:space="preserve">за ____ </t>
    </r>
    <r>
      <rPr>
        <b/>
        <sz val="11"/>
        <color rgb="FF000000"/>
        <rFont val="Times New Roman"/>
        <family val="1"/>
        <charset val="204"/>
      </rPr>
      <t>2018_</t>
    </r>
    <r>
      <rPr>
        <sz val="11"/>
        <color indexed="8"/>
        <rFont val="Times New Roman"/>
        <family val="1"/>
        <charset val="204"/>
      </rPr>
      <t>__  рік</t>
    </r>
  </si>
  <si>
    <t>план на                 2018 ___ рік  з урахуванням внесених змін</t>
  </si>
  <si>
    <t>касове виконання за 2018_ рік</t>
  </si>
  <si>
    <t>0610160</t>
  </si>
  <si>
    <t>0611150</t>
  </si>
  <si>
    <t>0613242</t>
  </si>
  <si>
    <t>Керівництво і управління у відповідній сфері у містах ( місті Києві), селищах, селах, об’єднаних територіальних громадах</t>
  </si>
  <si>
    <t>Надання дошкільної освіти</t>
  </si>
  <si>
    <t>Надання загальної середньої освіти загалноосвітніми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</si>
  <si>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з позашкільної роботи з дітьми</t>
  </si>
  <si>
    <t>Методичне забезпечення діяльності навчальних закладів</t>
  </si>
  <si>
    <t>Інші програми, заклади та заходи у сфері освіти</t>
  </si>
  <si>
    <t>Інші заходи у сфері соціального захисту і соціального забезпечення</t>
  </si>
  <si>
    <t>0615030</t>
  </si>
  <si>
    <t>Розвиток дитячо-юнацького та резервного спорту</t>
  </si>
  <si>
    <t>0617320</t>
  </si>
  <si>
    <t>Будівництво об’єктів соціально-культурного призначення</t>
  </si>
  <si>
    <t>0617360</t>
  </si>
  <si>
    <t>Виконання інветиційних проектів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</si>
</sst>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5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14" xfId="0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164" fontId="2" fillId="0" borderId="25" xfId="0" applyNumberFormat="1" applyFont="1" applyBorder="1" applyAlignment="1">
      <alignment wrapText="1"/>
    </xf>
    <xf numFmtId="0" fontId="15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5" fillId="2" borderId="17" xfId="0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center" wrapText="1"/>
    </xf>
    <xf numFmtId="0" fontId="15" fillId="2" borderId="29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13" fillId="2" borderId="7" xfId="0" applyFont="1" applyFill="1" applyBorder="1" applyAlignment="1">
      <alignment horizontal="center" wrapText="1"/>
    </xf>
    <xf numFmtId="164" fontId="2" fillId="0" borderId="5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6" fillId="0" borderId="12" xfId="0" applyFont="1" applyBorder="1"/>
    <xf numFmtId="164" fontId="2" fillId="0" borderId="39" xfId="0" applyNumberFormat="1" applyFont="1" applyBorder="1" applyAlignment="1">
      <alignment wrapText="1"/>
    </xf>
    <xf numFmtId="0" fontId="0" fillId="0" borderId="1" xfId="0" applyBorder="1"/>
    <xf numFmtId="0" fontId="2" fillId="0" borderId="40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15" fillId="0" borderId="28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44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45" xfId="0" applyFont="1" applyBorder="1" applyAlignment="1">
      <alignment wrapText="1"/>
    </xf>
    <xf numFmtId="164" fontId="2" fillId="0" borderId="42" xfId="0" applyNumberFormat="1" applyFont="1" applyBorder="1" applyAlignment="1">
      <alignment wrapText="1"/>
    </xf>
    <xf numFmtId="164" fontId="6" fillId="0" borderId="42" xfId="0" applyNumberFormat="1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11" fillId="0" borderId="17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2" fillId="0" borderId="46" xfId="0" applyFont="1" applyBorder="1" applyAlignment="1">
      <alignment horizontal="left" wrapText="1"/>
    </xf>
    <xf numFmtId="0" fontId="13" fillId="0" borderId="42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2" fontId="10" fillId="0" borderId="24" xfId="0" applyNumberFormat="1" applyFont="1" applyBorder="1" applyAlignment="1">
      <alignment horizontal="center" wrapText="1"/>
    </xf>
    <xf numFmtId="0" fontId="11" fillId="0" borderId="48" xfId="0" applyFont="1" applyBorder="1" applyAlignment="1">
      <alignment horizontal="justify"/>
    </xf>
    <xf numFmtId="0" fontId="2" fillId="0" borderId="15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3" fillId="0" borderId="49" xfId="0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wrapText="1"/>
    </xf>
    <xf numFmtId="0" fontId="9" fillId="0" borderId="49" xfId="0" applyFont="1" applyBorder="1" applyAlignment="1">
      <alignment vertical="top" wrapText="1"/>
    </xf>
    <xf numFmtId="0" fontId="9" fillId="0" borderId="49" xfId="0" applyFont="1" applyBorder="1" applyAlignment="1">
      <alignment horizontal="center" vertical="top" wrapText="1"/>
    </xf>
    <xf numFmtId="1" fontId="2" fillId="0" borderId="2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49" fontId="16" fillId="2" borderId="25" xfId="0" applyNumberFormat="1" applyFont="1" applyFill="1" applyBorder="1" applyAlignment="1">
      <alignment horizontal="center" wrapText="1"/>
    </xf>
    <xf numFmtId="49" fontId="16" fillId="2" borderId="25" xfId="0" applyNumberFormat="1" applyFont="1" applyFill="1" applyBorder="1" applyAlignment="1">
      <alignment horizontal="center" vertical="top" wrapText="1"/>
    </xf>
    <xf numFmtId="49" fontId="16" fillId="2" borderId="4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2" fontId="2" fillId="3" borderId="1" xfId="0" applyNumberFormat="1" applyFont="1" applyFill="1" applyBorder="1" applyAlignment="1">
      <alignment wrapText="1"/>
    </xf>
    <xf numFmtId="2" fontId="2" fillId="3" borderId="25" xfId="0" applyNumberFormat="1" applyFont="1" applyFill="1" applyBorder="1" applyAlignment="1">
      <alignment wrapText="1"/>
    </xf>
    <xf numFmtId="2" fontId="0" fillId="3" borderId="1" xfId="0" applyNumberFormat="1" applyFill="1" applyBorder="1"/>
    <xf numFmtId="2" fontId="0" fillId="0" borderId="0" xfId="0" applyNumberFormat="1"/>
    <xf numFmtId="49" fontId="0" fillId="0" borderId="0" xfId="0" applyNumberFormat="1"/>
    <xf numFmtId="2" fontId="2" fillId="4" borderId="1" xfId="0" applyNumberFormat="1" applyFont="1" applyFill="1" applyBorder="1" applyAlignment="1">
      <alignment wrapText="1"/>
    </xf>
    <xf numFmtId="2" fontId="0" fillId="4" borderId="1" xfId="0" applyNumberFormat="1" applyFill="1" applyBorder="1"/>
    <xf numFmtId="2" fontId="2" fillId="4" borderId="25" xfId="0" applyNumberFormat="1" applyFont="1" applyFill="1" applyBorder="1" applyAlignment="1">
      <alignment wrapText="1"/>
    </xf>
    <xf numFmtId="2" fontId="0" fillId="3" borderId="25" xfId="0" applyNumberFormat="1" applyFill="1" applyBorder="1"/>
    <xf numFmtId="2" fontId="0" fillId="4" borderId="25" xfId="0" applyNumberFormat="1" applyFill="1" applyBorder="1"/>
    <xf numFmtId="0" fontId="0" fillId="0" borderId="0" xfId="0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2" fillId="0" borderId="41" xfId="0" applyFont="1" applyBorder="1" applyAlignment="1">
      <alignment wrapText="1"/>
    </xf>
    <xf numFmtId="164" fontId="2" fillId="0" borderId="41" xfId="0" applyNumberFormat="1" applyFont="1" applyBorder="1" applyAlignment="1">
      <alignment wrapText="1"/>
    </xf>
    <xf numFmtId="164" fontId="2" fillId="2" borderId="17" xfId="0" applyNumberFormat="1" applyFont="1" applyFill="1" applyBorder="1" applyAlignment="1">
      <alignment wrapText="1"/>
    </xf>
    <xf numFmtId="49" fontId="16" fillId="2" borderId="4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6" fillId="0" borderId="38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5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 wrapText="1"/>
    </xf>
    <xf numFmtId="49" fontId="20" fillId="2" borderId="25" xfId="0" applyNumberFormat="1" applyFont="1" applyFill="1" applyBorder="1" applyAlignment="1">
      <alignment horizontal="center" wrapText="1"/>
    </xf>
    <xf numFmtId="49" fontId="20" fillId="2" borderId="40" xfId="0" applyNumberFormat="1" applyFont="1" applyFill="1" applyBorder="1" applyAlignment="1">
      <alignment horizontal="center" vertical="top" wrapText="1"/>
    </xf>
    <xf numFmtId="49" fontId="20" fillId="2" borderId="25" xfId="0" applyNumberFormat="1" applyFont="1" applyFill="1" applyBorder="1" applyAlignment="1">
      <alignment horizontal="center" vertical="top" wrapText="1"/>
    </xf>
    <xf numFmtId="49" fontId="20" fillId="2" borderId="40" xfId="0" applyNumberFormat="1" applyFont="1" applyFill="1" applyBorder="1" applyAlignment="1">
      <alignment horizontal="center" wrapText="1"/>
    </xf>
    <xf numFmtId="0" fontId="17" fillId="0" borderId="1" xfId="0" applyFont="1" applyBorder="1"/>
    <xf numFmtId="164" fontId="17" fillId="0" borderId="1" xfId="0" applyNumberFormat="1" applyFont="1" applyBorder="1"/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top" wrapText="1"/>
    </xf>
    <xf numFmtId="0" fontId="11" fillId="0" borderId="1" xfId="0" applyFont="1" applyBorder="1"/>
    <xf numFmtId="0" fontId="10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3"/>
  <sheetViews>
    <sheetView tabSelected="1" topLeftCell="A19" workbookViewId="0">
      <selection activeCell="E32" sqref="E32"/>
    </sheetView>
  </sheetViews>
  <sheetFormatPr defaultRowHeight="15" x14ac:dyDescent="0.25"/>
  <cols>
    <col min="1" max="1" width="15.85546875" customWidth="1"/>
    <col min="2" max="2" width="10.28515625" customWidth="1"/>
    <col min="3" max="3" width="25.140625" customWidth="1"/>
    <col min="4" max="4" width="16.42578125" customWidth="1"/>
    <col min="5" max="5" width="15.5703125" customWidth="1"/>
    <col min="6" max="6" width="14.42578125" customWidth="1"/>
    <col min="7" max="7" width="13.7109375" customWidth="1"/>
    <col min="8" max="8" width="14.5703125" customWidth="1"/>
    <col min="9" max="9" width="14.4257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92" t="s">
        <v>9</v>
      </c>
      <c r="I1" s="192"/>
    </row>
    <row r="2" spans="1:9" x14ac:dyDescent="0.25">
      <c r="A2" s="1"/>
      <c r="B2" s="1"/>
      <c r="C2" s="1"/>
      <c r="D2" s="1"/>
      <c r="E2" s="1"/>
      <c r="F2" s="1"/>
      <c r="G2" s="1"/>
      <c r="H2" s="192" t="s">
        <v>10</v>
      </c>
      <c r="I2" s="192"/>
    </row>
    <row r="3" spans="1:9" x14ac:dyDescent="0.25">
      <c r="A3" s="1"/>
      <c r="B3" s="1"/>
      <c r="C3" s="1"/>
      <c r="D3" s="1"/>
      <c r="E3" s="1"/>
      <c r="F3" s="1"/>
      <c r="G3" s="1"/>
      <c r="H3" s="192" t="s">
        <v>11</v>
      </c>
      <c r="I3" s="192"/>
    </row>
    <row r="4" spans="1:9" x14ac:dyDescent="0.25">
      <c r="A4" s="1"/>
      <c r="B4" s="1"/>
      <c r="C4" s="1"/>
      <c r="D4" s="1"/>
      <c r="E4" s="1"/>
      <c r="F4" s="1"/>
      <c r="G4" s="1"/>
      <c r="H4" s="192" t="s">
        <v>12</v>
      </c>
      <c r="I4" s="192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87" t="s">
        <v>13</v>
      </c>
      <c r="E8" s="187"/>
      <c r="F8" s="1"/>
      <c r="G8" s="1"/>
      <c r="H8" s="1"/>
      <c r="I8" s="1"/>
    </row>
    <row r="9" spans="1:9" x14ac:dyDescent="0.25">
      <c r="A9" s="1"/>
      <c r="B9" s="1"/>
      <c r="C9" s="187" t="s">
        <v>14</v>
      </c>
      <c r="D9" s="187"/>
      <c r="E9" s="187"/>
      <c r="F9" s="187"/>
      <c r="G9" s="1"/>
      <c r="H9" s="1"/>
      <c r="I9" s="1"/>
    </row>
    <row r="10" spans="1:9" x14ac:dyDescent="0.25">
      <c r="A10" s="1"/>
      <c r="B10" s="1"/>
      <c r="C10" s="187" t="s">
        <v>15</v>
      </c>
      <c r="D10" s="187"/>
      <c r="E10" s="187"/>
      <c r="F10" s="187"/>
      <c r="G10" s="1"/>
      <c r="H10" s="1"/>
      <c r="I10" s="1"/>
    </row>
    <row r="11" spans="1:9" x14ac:dyDescent="0.25">
      <c r="A11" s="1"/>
      <c r="B11" s="1"/>
      <c r="C11" s="187" t="s">
        <v>16</v>
      </c>
      <c r="D11" s="187"/>
      <c r="E11" s="187"/>
      <c r="F11" s="187"/>
      <c r="G11" s="1"/>
      <c r="H11" s="1"/>
      <c r="I11" s="1"/>
    </row>
    <row r="12" spans="1:9" x14ac:dyDescent="0.25">
      <c r="A12" s="1"/>
      <c r="B12" s="1"/>
      <c r="C12" s="187" t="s">
        <v>17</v>
      </c>
      <c r="D12" s="187"/>
      <c r="E12" s="187"/>
      <c r="F12" s="187"/>
      <c r="G12" s="1"/>
      <c r="H12" s="1"/>
      <c r="I12" s="1"/>
    </row>
    <row r="13" spans="1:9" x14ac:dyDescent="0.25">
      <c r="A13" s="1"/>
      <c r="B13" s="97" t="s">
        <v>77</v>
      </c>
      <c r="C13" s="24"/>
      <c r="D13" s="24"/>
      <c r="E13" s="24"/>
      <c r="F13" s="24"/>
      <c r="G13" s="24"/>
      <c r="H13" s="1"/>
      <c r="I13" s="1"/>
    </row>
    <row r="14" spans="1:9" x14ac:dyDescent="0.25">
      <c r="A14" s="1"/>
      <c r="B14" s="190" t="s">
        <v>76</v>
      </c>
      <c r="C14" s="190"/>
      <c r="D14" s="190"/>
      <c r="E14" s="190"/>
      <c r="F14" s="190"/>
      <c r="G14" s="190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97" t="s">
        <v>133</v>
      </c>
      <c r="E16" s="197"/>
      <c r="F16" s="1"/>
      <c r="G16" s="1"/>
      <c r="H16" s="1"/>
      <c r="I16" s="1"/>
    </row>
    <row r="17" spans="1:12" ht="15.75" thickBot="1" x14ac:dyDescent="0.3">
      <c r="A17" s="1"/>
      <c r="B17" s="1"/>
      <c r="C17" s="1"/>
      <c r="D17" s="1"/>
      <c r="E17" s="1"/>
      <c r="F17" s="1"/>
      <c r="G17" s="1"/>
      <c r="H17" s="1"/>
      <c r="I17" s="2" t="s">
        <v>6</v>
      </c>
    </row>
    <row r="18" spans="1:12" s="4" customFormat="1" ht="40.5" customHeight="1" x14ac:dyDescent="0.25">
      <c r="A18" s="198" t="s">
        <v>2</v>
      </c>
      <c r="B18" s="188" t="s">
        <v>0</v>
      </c>
      <c r="C18" s="188" t="s">
        <v>1</v>
      </c>
      <c r="D18" s="188" t="s">
        <v>3</v>
      </c>
      <c r="E18" s="188"/>
      <c r="F18" s="188" t="s">
        <v>4</v>
      </c>
      <c r="G18" s="188"/>
      <c r="H18" s="188" t="s">
        <v>5</v>
      </c>
      <c r="I18" s="189"/>
    </row>
    <row r="19" spans="1:12" s="6" customFormat="1" ht="151.5" customHeight="1" thickBot="1" x14ac:dyDescent="0.3">
      <c r="A19" s="199"/>
      <c r="B19" s="191"/>
      <c r="C19" s="191"/>
      <c r="D19" s="28" t="s">
        <v>134</v>
      </c>
      <c r="E19" s="28" t="s">
        <v>135</v>
      </c>
      <c r="F19" s="28" t="s">
        <v>134</v>
      </c>
      <c r="G19" s="28" t="s">
        <v>135</v>
      </c>
      <c r="H19" s="28" t="s">
        <v>134</v>
      </c>
      <c r="I19" s="28" t="s">
        <v>135</v>
      </c>
      <c r="J19" s="5"/>
      <c r="K19" s="5"/>
      <c r="L19" s="5"/>
    </row>
    <row r="20" spans="1:12" s="3" customFormat="1" ht="17.25" customHeight="1" thickBot="1" x14ac:dyDescent="0.2">
      <c r="A20" s="61">
        <v>1</v>
      </c>
      <c r="B20" s="62">
        <v>2</v>
      </c>
      <c r="C20" s="62">
        <v>3</v>
      </c>
      <c r="D20" s="62">
        <v>4</v>
      </c>
      <c r="E20" s="62">
        <v>5</v>
      </c>
      <c r="F20" s="62">
        <v>6</v>
      </c>
      <c r="G20" s="62">
        <v>7</v>
      </c>
      <c r="H20" s="62">
        <v>8</v>
      </c>
      <c r="I20" s="63">
        <v>9</v>
      </c>
    </row>
    <row r="21" spans="1:12" s="8" customFormat="1" ht="44.25" customHeight="1" thickBot="1" x14ac:dyDescent="0.3">
      <c r="A21" s="193" t="s">
        <v>49</v>
      </c>
      <c r="B21" s="194"/>
      <c r="C21" s="194"/>
      <c r="D21" s="92">
        <f>D22+D45</f>
        <v>146559.4</v>
      </c>
      <c r="E21" s="92">
        <f t="shared" ref="E21:G21" si="0">E22+E45</f>
        <v>146257.70000000001</v>
      </c>
      <c r="F21" s="92">
        <f>F22+F45</f>
        <v>18417.099999999999</v>
      </c>
      <c r="G21" s="92">
        <f t="shared" si="0"/>
        <v>13747.3</v>
      </c>
      <c r="H21" s="44">
        <f>D21+F21</f>
        <v>164976.5</v>
      </c>
      <c r="I21" s="44">
        <f>E21+G21</f>
        <v>160005</v>
      </c>
    </row>
    <row r="22" spans="1:12" s="8" customFormat="1" ht="24" customHeight="1" thickBot="1" x14ac:dyDescent="0.3">
      <c r="A22" s="79">
        <v>2000</v>
      </c>
      <c r="B22" s="60"/>
      <c r="C22" s="68" t="s">
        <v>50</v>
      </c>
      <c r="D22" s="44">
        <f>D23+D27+D40+D42+D44</f>
        <v>146559.4</v>
      </c>
      <c r="E22" s="44">
        <f t="shared" ref="E22:G22" si="1">E23+E27+E40+E42+E44</f>
        <v>146257.70000000001</v>
      </c>
      <c r="F22" s="44">
        <f t="shared" si="1"/>
        <v>6788</v>
      </c>
      <c r="G22" s="44">
        <f t="shared" si="1"/>
        <v>5028.7</v>
      </c>
      <c r="H22" s="44">
        <f t="shared" ref="H22:H47" si="2">D22+F22</f>
        <v>153347.4</v>
      </c>
      <c r="I22" s="44">
        <f t="shared" ref="I22:I47" si="3">E22+G22</f>
        <v>151286.40000000002</v>
      </c>
    </row>
    <row r="23" spans="1:12" s="8" customFormat="1" ht="30" customHeight="1" thickBot="1" x14ac:dyDescent="0.3">
      <c r="A23" s="79">
        <v>2100</v>
      </c>
      <c r="B23" s="60"/>
      <c r="C23" s="69" t="s">
        <v>65</v>
      </c>
      <c r="D23" s="44">
        <f>D25+D26</f>
        <v>113257.2</v>
      </c>
      <c r="E23" s="44">
        <f t="shared" ref="E23:G23" si="4">E25+E26</f>
        <v>113114.90000000001</v>
      </c>
      <c r="F23" s="44">
        <f t="shared" si="4"/>
        <v>848.5</v>
      </c>
      <c r="G23" s="44">
        <f t="shared" si="4"/>
        <v>797.19999999999993</v>
      </c>
      <c r="H23" s="44">
        <f t="shared" si="2"/>
        <v>114105.7</v>
      </c>
      <c r="I23" s="44">
        <f t="shared" si="3"/>
        <v>113912.1</v>
      </c>
    </row>
    <row r="24" spans="1:12" s="8" customFormat="1" ht="21.75" customHeight="1" thickBot="1" x14ac:dyDescent="0.3">
      <c r="A24" s="80">
        <v>2110</v>
      </c>
      <c r="B24" s="60"/>
      <c r="C24" s="232" t="s">
        <v>66</v>
      </c>
      <c r="D24" s="44">
        <f t="shared" ref="D24:G26" si="5">D56+D77+D101+D127+D153+D174+D200</f>
        <v>93044.800000000003</v>
      </c>
      <c r="E24" s="44">
        <f t="shared" si="5"/>
        <v>92950.1</v>
      </c>
      <c r="F24" s="44">
        <f t="shared" si="5"/>
        <v>686.4</v>
      </c>
      <c r="G24" s="44">
        <f t="shared" si="5"/>
        <v>647.09999999999991</v>
      </c>
      <c r="H24" s="44">
        <f t="shared" si="2"/>
        <v>93731.199999999997</v>
      </c>
      <c r="I24" s="44">
        <f t="shared" si="3"/>
        <v>93597.200000000012</v>
      </c>
    </row>
    <row r="25" spans="1:12" s="8" customFormat="1" ht="21" customHeight="1" thickBot="1" x14ac:dyDescent="0.3">
      <c r="A25" s="80">
        <v>2111</v>
      </c>
      <c r="B25" s="60"/>
      <c r="C25" s="232" t="s">
        <v>67</v>
      </c>
      <c r="D25" s="44">
        <f t="shared" si="5"/>
        <v>93044.800000000003</v>
      </c>
      <c r="E25" s="44">
        <f t="shared" si="5"/>
        <v>92950.1</v>
      </c>
      <c r="F25" s="44">
        <f t="shared" si="5"/>
        <v>686.4</v>
      </c>
      <c r="G25" s="44">
        <f t="shared" si="5"/>
        <v>647.09999999999991</v>
      </c>
      <c r="H25" s="44">
        <f t="shared" si="2"/>
        <v>93731.199999999997</v>
      </c>
      <c r="I25" s="44">
        <f t="shared" si="3"/>
        <v>93597.200000000012</v>
      </c>
    </row>
    <row r="26" spans="1:12" s="8" customFormat="1" ht="25.5" customHeight="1" thickBot="1" x14ac:dyDescent="0.3">
      <c r="A26" s="80">
        <v>2120</v>
      </c>
      <c r="B26" s="60"/>
      <c r="C26" s="232" t="s">
        <v>68</v>
      </c>
      <c r="D26" s="44">
        <f t="shared" si="5"/>
        <v>20212.399999999998</v>
      </c>
      <c r="E26" s="44">
        <f t="shared" si="5"/>
        <v>20164.8</v>
      </c>
      <c r="F26" s="44">
        <f t="shared" si="5"/>
        <v>162.1</v>
      </c>
      <c r="G26" s="44">
        <f t="shared" si="5"/>
        <v>150.1</v>
      </c>
      <c r="H26" s="44">
        <f t="shared" si="2"/>
        <v>20374.499999999996</v>
      </c>
      <c r="I26" s="44">
        <f t="shared" si="3"/>
        <v>20314.899999999998</v>
      </c>
    </row>
    <row r="27" spans="1:12" s="8" customFormat="1" ht="21.75" customHeight="1" thickBot="1" x14ac:dyDescent="0.3">
      <c r="A27" s="79">
        <v>2200</v>
      </c>
      <c r="B27" s="60"/>
      <c r="C27" s="69" t="s">
        <v>51</v>
      </c>
      <c r="D27" s="44">
        <f>D28+D29+D30+D31+D32+D37</f>
        <v>33209.799999999996</v>
      </c>
      <c r="E27" s="44">
        <f>E28+E29+E30+E31+E32+E37</f>
        <v>33050.400000000001</v>
      </c>
      <c r="F27" s="44">
        <f t="shared" ref="E27:G27" si="6">F28+F29+F30+F31+F32+F37</f>
        <v>5939.5</v>
      </c>
      <c r="G27" s="44">
        <f t="shared" si="6"/>
        <v>4231.5</v>
      </c>
      <c r="H27" s="44">
        <f t="shared" si="2"/>
        <v>39149.299999999996</v>
      </c>
      <c r="I27" s="44">
        <f t="shared" si="3"/>
        <v>37281.9</v>
      </c>
    </row>
    <row r="28" spans="1:12" s="8" customFormat="1" ht="28.5" customHeight="1" thickBot="1" x14ac:dyDescent="0.3">
      <c r="A28" s="80">
        <v>2210</v>
      </c>
      <c r="B28" s="60"/>
      <c r="C28" s="64" t="s">
        <v>69</v>
      </c>
      <c r="D28" s="44">
        <f>D60+D81+D105+D131+D157+D178+D204</f>
        <v>4527.8999999999996</v>
      </c>
      <c r="E28" s="44">
        <f>E60+E81+E105+E131+E157+E178+E204</f>
        <v>4526.2</v>
      </c>
      <c r="F28" s="44">
        <f>F60+F81+F105+F131+F157+F178+F204</f>
        <v>1412</v>
      </c>
      <c r="G28" s="44">
        <f>G60+G81+G105+G131+G157+G178+G204</f>
        <v>1362.8000000000002</v>
      </c>
      <c r="H28" s="44">
        <f t="shared" si="2"/>
        <v>5939.9</v>
      </c>
      <c r="I28" s="44">
        <f t="shared" si="3"/>
        <v>5889</v>
      </c>
    </row>
    <row r="29" spans="1:12" s="8" customFormat="1" ht="28.5" customHeight="1" thickBot="1" x14ac:dyDescent="0.3">
      <c r="A29" s="80">
        <v>2230</v>
      </c>
      <c r="B29" s="96"/>
      <c r="C29" s="231" t="s">
        <v>81</v>
      </c>
      <c r="D29" s="44">
        <f>D82+D106+D132</f>
        <v>9694.4999999999982</v>
      </c>
      <c r="E29" s="44">
        <f>E82+E106+E132</f>
        <v>9587.9</v>
      </c>
      <c r="F29" s="44">
        <f t="shared" ref="F29:G29" si="7">F82+F106+F132</f>
        <v>4266.7</v>
      </c>
      <c r="G29" s="44">
        <f t="shared" si="7"/>
        <v>2667.9</v>
      </c>
      <c r="H29" s="44">
        <f t="shared" si="2"/>
        <v>13961.199999999997</v>
      </c>
      <c r="I29" s="44">
        <f t="shared" si="3"/>
        <v>12255.8</v>
      </c>
    </row>
    <row r="30" spans="1:12" s="8" customFormat="1" ht="29.25" customHeight="1" thickBot="1" x14ac:dyDescent="0.3">
      <c r="A30" s="80">
        <v>2240</v>
      </c>
      <c r="B30" s="60"/>
      <c r="C30" s="65" t="s">
        <v>52</v>
      </c>
      <c r="D30" s="44">
        <f t="shared" ref="D30:G31" si="8">D61+D83+D107+D133+D158+D179+D205</f>
        <v>2633.3</v>
      </c>
      <c r="E30" s="44">
        <f t="shared" si="8"/>
        <v>2629.5</v>
      </c>
      <c r="F30" s="44">
        <f t="shared" si="8"/>
        <v>183.8</v>
      </c>
      <c r="G30" s="44">
        <f t="shared" si="8"/>
        <v>162</v>
      </c>
      <c r="H30" s="44">
        <f t="shared" si="2"/>
        <v>2817.1000000000004</v>
      </c>
      <c r="I30" s="44">
        <f t="shared" si="3"/>
        <v>2791.5</v>
      </c>
    </row>
    <row r="31" spans="1:12" s="8" customFormat="1" ht="23.25" customHeight="1" thickBot="1" x14ac:dyDescent="0.3">
      <c r="A31" s="80">
        <v>2250</v>
      </c>
      <c r="B31" s="60"/>
      <c r="C31" s="233" t="s">
        <v>55</v>
      </c>
      <c r="D31" s="44">
        <f t="shared" si="8"/>
        <v>428</v>
      </c>
      <c r="E31" s="44">
        <f>E62+E84+E108+E134+E159+E180+E206+0.2</f>
        <v>417.20000000000005</v>
      </c>
      <c r="F31" s="44">
        <f t="shared" si="8"/>
        <v>2.9</v>
      </c>
      <c r="G31" s="44">
        <f t="shared" si="8"/>
        <v>1.9000000000000001</v>
      </c>
      <c r="H31" s="44">
        <f t="shared" si="2"/>
        <v>430.9</v>
      </c>
      <c r="I31" s="44">
        <f t="shared" si="3"/>
        <v>419.1</v>
      </c>
    </row>
    <row r="32" spans="1:12" s="8" customFormat="1" ht="28.5" customHeight="1" thickBot="1" x14ac:dyDescent="0.3">
      <c r="A32" s="80">
        <v>2270</v>
      </c>
      <c r="B32" s="60"/>
      <c r="C32" s="65" t="s">
        <v>56</v>
      </c>
      <c r="D32" s="44">
        <f>D33+D34+D35+D36</f>
        <v>15864.6</v>
      </c>
      <c r="E32" s="44">
        <f t="shared" ref="E32:G32" si="9">E33+E34+E35+E36</f>
        <v>15828.1</v>
      </c>
      <c r="F32" s="44">
        <f t="shared" si="9"/>
        <v>74.099999999999994</v>
      </c>
      <c r="G32" s="44">
        <f t="shared" si="9"/>
        <v>36.9</v>
      </c>
      <c r="H32" s="44">
        <f t="shared" si="2"/>
        <v>15938.7</v>
      </c>
      <c r="I32" s="44">
        <f t="shared" si="3"/>
        <v>15865</v>
      </c>
    </row>
    <row r="33" spans="1:9" s="8" customFormat="1" ht="22.5" customHeight="1" thickBot="1" x14ac:dyDescent="0.3">
      <c r="A33" s="80">
        <v>2271</v>
      </c>
      <c r="B33" s="60"/>
      <c r="C33" s="234" t="s">
        <v>57</v>
      </c>
      <c r="D33" s="44">
        <f t="shared" ref="D33:G35" si="10">D64+D86+D110+D136+D161+D182+D208</f>
        <v>13643.400000000001</v>
      </c>
      <c r="E33" s="44">
        <f t="shared" si="10"/>
        <v>13622.099999999999</v>
      </c>
      <c r="F33" s="44">
        <f t="shared" si="10"/>
        <v>17</v>
      </c>
      <c r="G33" s="44">
        <f t="shared" si="10"/>
        <v>1.8</v>
      </c>
      <c r="H33" s="44">
        <f t="shared" si="2"/>
        <v>13660.400000000001</v>
      </c>
      <c r="I33" s="44">
        <f t="shared" si="3"/>
        <v>13623.899999999998</v>
      </c>
    </row>
    <row r="34" spans="1:9" s="8" customFormat="1" ht="27" customHeight="1" thickBot="1" x14ac:dyDescent="0.3">
      <c r="A34" s="80">
        <v>2272</v>
      </c>
      <c r="B34" s="60"/>
      <c r="C34" s="65" t="s">
        <v>58</v>
      </c>
      <c r="D34" s="44">
        <f t="shared" si="10"/>
        <v>354.90000000000003</v>
      </c>
      <c r="E34" s="44">
        <f t="shared" si="10"/>
        <v>350.7</v>
      </c>
      <c r="F34" s="44">
        <f t="shared" si="10"/>
        <v>5.7</v>
      </c>
      <c r="G34" s="44">
        <f t="shared" si="10"/>
        <v>3.7</v>
      </c>
      <c r="H34" s="44">
        <f t="shared" si="2"/>
        <v>360.6</v>
      </c>
      <c r="I34" s="44">
        <f t="shared" si="3"/>
        <v>354.4</v>
      </c>
    </row>
    <row r="35" spans="1:9" s="8" customFormat="1" ht="25.5" customHeight="1" thickBot="1" x14ac:dyDescent="0.3">
      <c r="A35" s="80">
        <v>2273</v>
      </c>
      <c r="B35" s="60"/>
      <c r="C35" s="231" t="s">
        <v>59</v>
      </c>
      <c r="D35" s="44">
        <f t="shared" si="10"/>
        <v>1838.4999999999995</v>
      </c>
      <c r="E35" s="44">
        <f t="shared" si="10"/>
        <v>1828.6999999999998</v>
      </c>
      <c r="F35" s="44">
        <f t="shared" si="10"/>
        <v>51.4</v>
      </c>
      <c r="G35" s="44">
        <f t="shared" si="10"/>
        <v>31.4</v>
      </c>
      <c r="H35" s="44">
        <f t="shared" si="2"/>
        <v>1889.8999999999996</v>
      </c>
      <c r="I35" s="44">
        <f t="shared" si="3"/>
        <v>1860.1</v>
      </c>
    </row>
    <row r="36" spans="1:9" s="8" customFormat="1" ht="25.5" customHeight="1" thickBot="1" x14ac:dyDescent="0.3">
      <c r="A36" s="80">
        <v>2274</v>
      </c>
      <c r="B36" s="96"/>
      <c r="C36" s="231" t="s">
        <v>82</v>
      </c>
      <c r="D36" s="44">
        <f>D89</f>
        <v>27.8</v>
      </c>
      <c r="E36" s="44">
        <f>E89</f>
        <v>26.6</v>
      </c>
      <c r="F36" s="10"/>
      <c r="G36" s="10"/>
      <c r="H36" s="44">
        <f t="shared" si="2"/>
        <v>27.8</v>
      </c>
      <c r="I36" s="44">
        <f t="shared" si="3"/>
        <v>26.6</v>
      </c>
    </row>
    <row r="37" spans="1:9" s="8" customFormat="1" ht="53.25" customHeight="1" thickBot="1" x14ac:dyDescent="0.3">
      <c r="A37" s="80">
        <v>2280</v>
      </c>
      <c r="B37" s="60"/>
      <c r="C37" s="64" t="s">
        <v>60</v>
      </c>
      <c r="D37" s="44">
        <f>D39</f>
        <v>61.5</v>
      </c>
      <c r="E37" s="44">
        <f>E39</f>
        <v>61.5</v>
      </c>
      <c r="F37" s="10">
        <f>F39</f>
        <v>0</v>
      </c>
      <c r="G37" s="10">
        <f>G39</f>
        <v>0</v>
      </c>
      <c r="H37" s="44">
        <f t="shared" si="2"/>
        <v>61.5</v>
      </c>
      <c r="I37" s="44">
        <f t="shared" si="3"/>
        <v>61.5</v>
      </c>
    </row>
    <row r="38" spans="1:9" s="8" customFormat="1" ht="53.25" customHeight="1" thickBot="1" x14ac:dyDescent="0.3">
      <c r="A38" s="80">
        <v>2281</v>
      </c>
      <c r="B38" s="60"/>
      <c r="C38" s="64" t="s">
        <v>75</v>
      </c>
      <c r="D38" s="44"/>
      <c r="E38" s="44"/>
      <c r="F38" s="44"/>
      <c r="G38" s="44"/>
      <c r="H38" s="44">
        <f t="shared" si="2"/>
        <v>0</v>
      </c>
      <c r="I38" s="44">
        <f t="shared" si="3"/>
        <v>0</v>
      </c>
    </row>
    <row r="39" spans="1:9" s="8" customFormat="1" ht="53.25" customHeight="1" x14ac:dyDescent="0.25">
      <c r="A39" s="80">
        <v>2282</v>
      </c>
      <c r="B39" s="60"/>
      <c r="C39" s="235" t="s">
        <v>60</v>
      </c>
      <c r="D39" s="44">
        <f>D68+D91+D115+D141+D165+D212+D186</f>
        <v>61.5</v>
      </c>
      <c r="E39" s="44">
        <f>E68+E91+E115+E141+E165+E212+E186</f>
        <v>61.5</v>
      </c>
      <c r="F39" s="10"/>
      <c r="G39" s="10"/>
      <c r="H39" s="44">
        <f t="shared" si="2"/>
        <v>61.5</v>
      </c>
      <c r="I39" s="44">
        <f t="shared" si="3"/>
        <v>61.5</v>
      </c>
    </row>
    <row r="40" spans="1:9" s="8" customFormat="1" ht="18" customHeight="1" x14ac:dyDescent="0.25">
      <c r="A40" s="79">
        <v>2600</v>
      </c>
      <c r="B40" s="106"/>
      <c r="C40" s="236" t="s">
        <v>71</v>
      </c>
      <c r="D40" s="110"/>
      <c r="E40" s="44"/>
      <c r="F40" s="10"/>
      <c r="G40" s="10"/>
      <c r="H40" s="44">
        <f t="shared" si="2"/>
        <v>0</v>
      </c>
      <c r="I40" s="44">
        <f t="shared" si="3"/>
        <v>0</v>
      </c>
    </row>
    <row r="41" spans="1:9" s="8" customFormat="1" ht="32.25" customHeight="1" x14ac:dyDescent="0.25">
      <c r="A41" s="81">
        <v>2610</v>
      </c>
      <c r="B41" s="106"/>
      <c r="C41" s="126" t="s">
        <v>70</v>
      </c>
      <c r="D41" s="110"/>
      <c r="E41" s="44"/>
      <c r="F41" s="10"/>
      <c r="G41" s="10"/>
      <c r="H41" s="44">
        <f t="shared" si="2"/>
        <v>0</v>
      </c>
      <c r="I41" s="44">
        <f t="shared" si="3"/>
        <v>0</v>
      </c>
    </row>
    <row r="42" spans="1:9" s="8" customFormat="1" ht="18.75" customHeight="1" thickBot="1" x14ac:dyDescent="0.3">
      <c r="A42" s="82">
        <v>2700</v>
      </c>
      <c r="B42" s="106"/>
      <c r="C42" s="127" t="s">
        <v>73</v>
      </c>
      <c r="D42" s="110">
        <f>D43</f>
        <v>87.9</v>
      </c>
      <c r="E42" s="44">
        <f>E43</f>
        <v>87.9</v>
      </c>
      <c r="F42" s="10"/>
      <c r="G42" s="10"/>
      <c r="H42" s="44">
        <f t="shared" si="2"/>
        <v>87.9</v>
      </c>
      <c r="I42" s="44">
        <f t="shared" si="3"/>
        <v>87.9</v>
      </c>
    </row>
    <row r="43" spans="1:9" s="8" customFormat="1" ht="22.5" customHeight="1" thickBot="1" x14ac:dyDescent="0.3">
      <c r="A43" s="81">
        <v>2730</v>
      </c>
      <c r="B43" s="106"/>
      <c r="C43" s="64" t="s">
        <v>72</v>
      </c>
      <c r="D43" s="110">
        <f>D117+D196</f>
        <v>87.9</v>
      </c>
      <c r="E43" s="44">
        <f>E117+E196</f>
        <v>87.9</v>
      </c>
      <c r="F43" s="10"/>
      <c r="G43" s="10"/>
      <c r="H43" s="44">
        <f t="shared" si="2"/>
        <v>87.9</v>
      </c>
      <c r="I43" s="44">
        <f t="shared" si="3"/>
        <v>87.9</v>
      </c>
    </row>
    <row r="44" spans="1:9" s="8" customFormat="1" ht="16.5" thickBot="1" x14ac:dyDescent="0.3">
      <c r="A44" s="102">
        <v>2800</v>
      </c>
      <c r="B44" s="106"/>
      <c r="C44" s="67" t="s">
        <v>61</v>
      </c>
      <c r="D44" s="110">
        <f>D69+D92+D118+D144+D166+D187+D213</f>
        <v>4.5000000000000009</v>
      </c>
      <c r="E44" s="44">
        <f>E69+E92+E118+E144+E166+E187+E213</f>
        <v>4.5000000000000009</v>
      </c>
      <c r="F44" s="10"/>
      <c r="G44" s="10"/>
      <c r="H44" s="44">
        <f t="shared" si="2"/>
        <v>4.5000000000000009</v>
      </c>
      <c r="I44" s="44">
        <f t="shared" si="3"/>
        <v>4.5000000000000009</v>
      </c>
    </row>
    <row r="45" spans="1:9" s="8" customFormat="1" ht="16.5" thickBot="1" x14ac:dyDescent="0.3">
      <c r="A45" s="104">
        <v>3000</v>
      </c>
      <c r="B45" s="113"/>
      <c r="C45" s="67" t="s">
        <v>62</v>
      </c>
      <c r="D45" s="101"/>
      <c r="E45" s="10"/>
      <c r="F45" s="44">
        <f>F70+F93+F119+F145+F188+F214+F219+F224</f>
        <v>11629.1</v>
      </c>
      <c r="G45" s="44">
        <f>G70+G93+G119+G145+G188+G214+G219+G224</f>
        <v>8718.6</v>
      </c>
      <c r="H45" s="44">
        <f t="shared" si="2"/>
        <v>11629.1</v>
      </c>
      <c r="I45" s="44">
        <f t="shared" si="3"/>
        <v>8718.6</v>
      </c>
    </row>
    <row r="46" spans="1:9" s="8" customFormat="1" ht="24.75" thickBot="1" x14ac:dyDescent="0.3">
      <c r="A46" s="104">
        <v>3100</v>
      </c>
      <c r="B46" s="113"/>
      <c r="C46" s="69" t="s">
        <v>63</v>
      </c>
      <c r="D46" s="101"/>
      <c r="E46" s="10"/>
      <c r="F46" s="44">
        <f>F47+F49+F48</f>
        <v>11190.3</v>
      </c>
      <c r="G46" s="44">
        <f>G47+G49+G48</f>
        <v>8280.7999999999993</v>
      </c>
      <c r="H46" s="44">
        <f>D46+F46</f>
        <v>11190.3</v>
      </c>
      <c r="I46" s="44">
        <f t="shared" si="3"/>
        <v>8280.7999999999993</v>
      </c>
    </row>
    <row r="47" spans="1:9" s="8" customFormat="1" ht="36" x14ac:dyDescent="0.25">
      <c r="A47" s="95">
        <v>3110</v>
      </c>
      <c r="B47" s="128"/>
      <c r="C47" s="74" t="s">
        <v>64</v>
      </c>
      <c r="D47" s="101"/>
      <c r="E47" s="10"/>
      <c r="F47" s="78">
        <f>F72+F95+F121+F147+F190+F226</f>
        <v>2592.1999999999998</v>
      </c>
      <c r="G47" s="78">
        <f>G72+G95+G121+G147+G190+G226</f>
        <v>1650.8</v>
      </c>
      <c r="H47" s="93">
        <f t="shared" si="2"/>
        <v>2592.1999999999998</v>
      </c>
      <c r="I47" s="98">
        <f t="shared" si="3"/>
        <v>1650.8</v>
      </c>
    </row>
    <row r="48" spans="1:9" s="8" customFormat="1" ht="24" x14ac:dyDescent="0.25">
      <c r="A48" s="81">
        <v>3132</v>
      </c>
      <c r="B48" s="106"/>
      <c r="C48" s="115" t="s">
        <v>74</v>
      </c>
      <c r="D48" s="101"/>
      <c r="E48" s="10"/>
      <c r="F48" s="44">
        <f>F96+F122+F148+F216+F227</f>
        <v>6008.4</v>
      </c>
      <c r="G48" s="44">
        <f>G96+G122+G148+G216+G227</f>
        <v>4067.9</v>
      </c>
      <c r="H48" s="44">
        <f>F48</f>
        <v>6008.4</v>
      </c>
      <c r="I48" s="45">
        <f>G48</f>
        <v>4067.9</v>
      </c>
    </row>
    <row r="49" spans="1:9" s="8" customFormat="1" ht="24.75" thickBot="1" x14ac:dyDescent="0.3">
      <c r="A49" s="81">
        <v>3142</v>
      </c>
      <c r="B49" s="106"/>
      <c r="C49" s="65" t="s">
        <v>87</v>
      </c>
      <c r="D49" s="101"/>
      <c r="E49" s="10"/>
      <c r="F49" s="44">
        <f>F221</f>
        <v>2589.6999999999998</v>
      </c>
      <c r="G49" s="44">
        <f>G221</f>
        <v>2562.1</v>
      </c>
      <c r="H49" s="44">
        <f>F49</f>
        <v>2589.6999999999998</v>
      </c>
      <c r="I49" s="45">
        <f>G49</f>
        <v>2562.1</v>
      </c>
    </row>
    <row r="50" spans="1:9" s="8" customFormat="1" ht="15.75" x14ac:dyDescent="0.25">
      <c r="A50" s="81"/>
      <c r="B50" s="106"/>
      <c r="C50" s="237"/>
      <c r="D50" s="101"/>
      <c r="E50" s="10"/>
      <c r="F50" s="44"/>
      <c r="G50" s="44"/>
      <c r="H50" s="44"/>
      <c r="I50" s="45"/>
    </row>
    <row r="51" spans="1:9" s="8" customFormat="1" x14ac:dyDescent="0.25">
      <c r="A51" s="195" t="s">
        <v>7</v>
      </c>
      <c r="B51" s="196"/>
      <c r="C51" s="196"/>
      <c r="D51" s="10"/>
      <c r="E51" s="10"/>
      <c r="F51" s="10"/>
      <c r="G51" s="10"/>
      <c r="H51" s="10"/>
      <c r="I51" s="17"/>
    </row>
    <row r="52" spans="1:9" s="8" customFormat="1" ht="30" x14ac:dyDescent="0.25">
      <c r="A52" s="16" t="s">
        <v>8</v>
      </c>
      <c r="B52" s="10"/>
      <c r="C52" s="10"/>
      <c r="D52" s="10"/>
      <c r="E52" s="10"/>
      <c r="F52" s="10"/>
      <c r="G52" s="10"/>
      <c r="H52" s="10"/>
      <c r="I52" s="17"/>
    </row>
    <row r="53" spans="1:9" s="8" customFormat="1" ht="67.5" x14ac:dyDescent="0.25">
      <c r="A53" s="83"/>
      <c r="B53" s="147" t="s">
        <v>136</v>
      </c>
      <c r="C53" s="225" t="s">
        <v>139</v>
      </c>
      <c r="D53" s="84"/>
      <c r="E53" s="84"/>
      <c r="F53" s="84"/>
      <c r="G53" s="84"/>
      <c r="H53" s="84"/>
      <c r="I53" s="85"/>
    </row>
    <row r="54" spans="1:9" s="8" customFormat="1" ht="15.75" x14ac:dyDescent="0.25">
      <c r="A54" s="79">
        <v>2000</v>
      </c>
      <c r="B54" s="107"/>
      <c r="C54" s="129" t="s">
        <v>50</v>
      </c>
      <c r="D54" s="110">
        <f>D55+D59+D69</f>
        <v>918.4</v>
      </c>
      <c r="E54" s="44">
        <f t="shared" ref="E54:G54" si="11">E55+E59+E69</f>
        <v>905.09999999999991</v>
      </c>
      <c r="F54" s="44">
        <f t="shared" si="11"/>
        <v>0</v>
      </c>
      <c r="G54" s="44">
        <f t="shared" si="11"/>
        <v>0</v>
      </c>
      <c r="H54" s="44">
        <f>D54+F54</f>
        <v>918.4</v>
      </c>
      <c r="I54" s="45">
        <f>E54+G54</f>
        <v>905.09999999999991</v>
      </c>
    </row>
    <row r="55" spans="1:9" s="8" customFormat="1" ht="24" x14ac:dyDescent="0.25">
      <c r="A55" s="79">
        <v>2100</v>
      </c>
      <c r="B55" s="107"/>
      <c r="C55" s="129" t="s">
        <v>65</v>
      </c>
      <c r="D55" s="110">
        <f>D57+D58</f>
        <v>866</v>
      </c>
      <c r="E55" s="44">
        <f>E57+E58</f>
        <v>860.9</v>
      </c>
      <c r="F55" s="44">
        <f t="shared" ref="F55:G55" si="12">F57+F58</f>
        <v>0</v>
      </c>
      <c r="G55" s="44">
        <f t="shared" si="12"/>
        <v>0</v>
      </c>
      <c r="H55" s="44">
        <f t="shared" ref="H55:H72" si="13">D55+F55</f>
        <v>866</v>
      </c>
      <c r="I55" s="45">
        <f t="shared" ref="I55:I72" si="14">E55+G55</f>
        <v>860.9</v>
      </c>
    </row>
    <row r="56" spans="1:9" s="8" customFormat="1" ht="15.75" x14ac:dyDescent="0.25">
      <c r="A56" s="80">
        <v>2110</v>
      </c>
      <c r="B56" s="107"/>
      <c r="C56" s="130" t="s">
        <v>66</v>
      </c>
      <c r="D56" s="110">
        <v>708</v>
      </c>
      <c r="E56" s="44">
        <v>702.9</v>
      </c>
      <c r="F56" s="10"/>
      <c r="G56" s="10"/>
      <c r="H56" s="44">
        <f t="shared" si="13"/>
        <v>708</v>
      </c>
      <c r="I56" s="45">
        <f t="shared" si="14"/>
        <v>702.9</v>
      </c>
    </row>
    <row r="57" spans="1:9" s="8" customFormat="1" ht="15.75" x14ac:dyDescent="0.25">
      <c r="A57" s="80">
        <v>2111</v>
      </c>
      <c r="B57" s="107"/>
      <c r="C57" s="130" t="s">
        <v>67</v>
      </c>
      <c r="D57" s="110">
        <v>708</v>
      </c>
      <c r="E57" s="44">
        <v>702.9</v>
      </c>
      <c r="F57" s="10"/>
      <c r="G57" s="10"/>
      <c r="H57" s="44">
        <f t="shared" si="13"/>
        <v>708</v>
      </c>
      <c r="I57" s="45">
        <f t="shared" si="14"/>
        <v>702.9</v>
      </c>
    </row>
    <row r="58" spans="1:9" s="8" customFormat="1" ht="15.75" x14ac:dyDescent="0.25">
      <c r="A58" s="80">
        <v>2120</v>
      </c>
      <c r="B58" s="107"/>
      <c r="C58" s="130" t="s">
        <v>68</v>
      </c>
      <c r="D58" s="110">
        <v>158</v>
      </c>
      <c r="E58" s="44">
        <v>158</v>
      </c>
      <c r="F58" s="10"/>
      <c r="G58" s="10"/>
      <c r="H58" s="44">
        <f t="shared" si="13"/>
        <v>158</v>
      </c>
      <c r="I58" s="45">
        <f t="shared" si="14"/>
        <v>158</v>
      </c>
    </row>
    <row r="59" spans="1:9" s="8" customFormat="1" ht="24" x14ac:dyDescent="0.25">
      <c r="A59" s="79">
        <v>2200</v>
      </c>
      <c r="B59" s="107"/>
      <c r="C59" s="129" t="s">
        <v>51</v>
      </c>
      <c r="D59" s="110">
        <f>D60+D61+D62+D63+D67</f>
        <v>52.4</v>
      </c>
      <c r="E59" s="44">
        <f t="shared" ref="E59:G59" si="15">E60+E61+E62+E63+E67</f>
        <v>44.199999999999989</v>
      </c>
      <c r="F59" s="44">
        <f t="shared" si="15"/>
        <v>0</v>
      </c>
      <c r="G59" s="44">
        <f t="shared" si="15"/>
        <v>0</v>
      </c>
      <c r="H59" s="44">
        <f t="shared" si="13"/>
        <v>52.4</v>
      </c>
      <c r="I59" s="45">
        <f t="shared" si="14"/>
        <v>44.199999999999989</v>
      </c>
    </row>
    <row r="60" spans="1:9" s="8" customFormat="1" ht="24" x14ac:dyDescent="0.25">
      <c r="A60" s="80">
        <v>2210</v>
      </c>
      <c r="B60" s="107"/>
      <c r="C60" s="75" t="s">
        <v>69</v>
      </c>
      <c r="D60" s="110">
        <v>6.4</v>
      </c>
      <c r="E60" s="44">
        <v>6.4</v>
      </c>
      <c r="F60" s="10"/>
      <c r="G60" s="10"/>
      <c r="H60" s="44">
        <f t="shared" si="13"/>
        <v>6.4</v>
      </c>
      <c r="I60" s="45">
        <f t="shared" si="14"/>
        <v>6.4</v>
      </c>
    </row>
    <row r="61" spans="1:9" s="8" customFormat="1" ht="24" x14ac:dyDescent="0.25">
      <c r="A61" s="80">
        <v>2240</v>
      </c>
      <c r="B61" s="107"/>
      <c r="C61" s="75" t="s">
        <v>52</v>
      </c>
      <c r="D61" s="110">
        <v>3.9</v>
      </c>
      <c r="E61" s="44">
        <v>3.9</v>
      </c>
      <c r="F61" s="10"/>
      <c r="G61" s="10"/>
      <c r="H61" s="44">
        <f t="shared" si="13"/>
        <v>3.9</v>
      </c>
      <c r="I61" s="45">
        <f t="shared" si="14"/>
        <v>3.9</v>
      </c>
    </row>
    <row r="62" spans="1:9" s="8" customFormat="1" ht="15.75" x14ac:dyDescent="0.25">
      <c r="A62" s="80">
        <v>2250</v>
      </c>
      <c r="B62" s="107"/>
      <c r="C62" s="75" t="s">
        <v>55</v>
      </c>
      <c r="D62" s="110">
        <v>7.2</v>
      </c>
      <c r="E62" s="44">
        <v>7.1</v>
      </c>
      <c r="F62" s="10"/>
      <c r="G62" s="10"/>
      <c r="H62" s="44">
        <f t="shared" si="13"/>
        <v>7.2</v>
      </c>
      <c r="I62" s="45">
        <f t="shared" si="14"/>
        <v>7.1</v>
      </c>
    </row>
    <row r="63" spans="1:9" s="8" customFormat="1" ht="24" x14ac:dyDescent="0.25">
      <c r="A63" s="80">
        <v>2270</v>
      </c>
      <c r="B63" s="107"/>
      <c r="C63" s="75" t="s">
        <v>56</v>
      </c>
      <c r="D63" s="110">
        <f>D64+D65+D66</f>
        <v>34.1</v>
      </c>
      <c r="E63" s="44">
        <f t="shared" ref="E63:G63" si="16">E64+E65+E66</f>
        <v>25.999999999999996</v>
      </c>
      <c r="F63" s="44">
        <f t="shared" si="16"/>
        <v>0</v>
      </c>
      <c r="G63" s="44">
        <f t="shared" si="16"/>
        <v>0</v>
      </c>
      <c r="H63" s="44">
        <f t="shared" si="13"/>
        <v>34.1</v>
      </c>
      <c r="I63" s="45">
        <f t="shared" si="14"/>
        <v>25.999999999999996</v>
      </c>
    </row>
    <row r="64" spans="1:9" s="8" customFormat="1" ht="15.75" x14ac:dyDescent="0.25">
      <c r="A64" s="80">
        <v>2271</v>
      </c>
      <c r="B64" s="107"/>
      <c r="C64" s="75" t="s">
        <v>57</v>
      </c>
      <c r="D64" s="110">
        <v>27.5</v>
      </c>
      <c r="E64" s="44">
        <v>19.399999999999999</v>
      </c>
      <c r="F64" s="10"/>
      <c r="G64" s="10"/>
      <c r="H64" s="44">
        <f t="shared" si="13"/>
        <v>27.5</v>
      </c>
      <c r="I64" s="45">
        <f t="shared" si="14"/>
        <v>19.399999999999999</v>
      </c>
    </row>
    <row r="65" spans="1:9" s="8" customFormat="1" ht="24" x14ac:dyDescent="0.25">
      <c r="A65" s="80">
        <v>2272</v>
      </c>
      <c r="B65" s="107"/>
      <c r="C65" s="75" t="s">
        <v>58</v>
      </c>
      <c r="D65" s="110">
        <v>0.4</v>
      </c>
      <c r="E65" s="44">
        <v>0.4</v>
      </c>
      <c r="F65" s="10"/>
      <c r="G65" s="10"/>
      <c r="H65" s="44">
        <f t="shared" si="13"/>
        <v>0.4</v>
      </c>
      <c r="I65" s="45">
        <f t="shared" si="14"/>
        <v>0.4</v>
      </c>
    </row>
    <row r="66" spans="1:9" s="8" customFormat="1" ht="15.75" x14ac:dyDescent="0.25">
      <c r="A66" s="80">
        <v>2273</v>
      </c>
      <c r="B66" s="107"/>
      <c r="C66" s="75" t="s">
        <v>59</v>
      </c>
      <c r="D66" s="110">
        <v>6.2</v>
      </c>
      <c r="E66" s="44">
        <v>6.2</v>
      </c>
      <c r="F66" s="10"/>
      <c r="G66" s="10"/>
      <c r="H66" s="44">
        <f t="shared" si="13"/>
        <v>6.2</v>
      </c>
      <c r="I66" s="45">
        <f t="shared" si="14"/>
        <v>6.2</v>
      </c>
    </row>
    <row r="67" spans="1:9" s="8" customFormat="1" ht="48" x14ac:dyDescent="0.25">
      <c r="A67" s="80">
        <v>2280</v>
      </c>
      <c r="B67" s="107"/>
      <c r="C67" s="75" t="s">
        <v>60</v>
      </c>
      <c r="D67" s="110">
        <v>0.8</v>
      </c>
      <c r="E67" s="44">
        <v>0.8</v>
      </c>
      <c r="F67" s="10"/>
      <c r="G67" s="10"/>
      <c r="H67" s="44">
        <f t="shared" si="13"/>
        <v>0.8</v>
      </c>
      <c r="I67" s="45">
        <f t="shared" si="14"/>
        <v>0.8</v>
      </c>
    </row>
    <row r="68" spans="1:9" s="8" customFormat="1" ht="48" x14ac:dyDescent="0.25">
      <c r="A68" s="80">
        <v>2282</v>
      </c>
      <c r="B68" s="107"/>
      <c r="C68" s="75" t="s">
        <v>60</v>
      </c>
      <c r="D68" s="110">
        <v>0.8</v>
      </c>
      <c r="E68" s="44">
        <v>0.8</v>
      </c>
      <c r="F68" s="10"/>
      <c r="G68" s="10"/>
      <c r="H68" s="44">
        <f t="shared" si="13"/>
        <v>0.8</v>
      </c>
      <c r="I68" s="45">
        <f t="shared" si="14"/>
        <v>0.8</v>
      </c>
    </row>
    <row r="69" spans="1:9" s="8" customFormat="1" ht="15.75" x14ac:dyDescent="0.25">
      <c r="A69" s="102">
        <v>2800</v>
      </c>
      <c r="B69" s="112"/>
      <c r="C69" s="76" t="s">
        <v>61</v>
      </c>
      <c r="D69" s="110"/>
      <c r="E69" s="44"/>
      <c r="F69" s="10"/>
      <c r="G69" s="10"/>
      <c r="H69" s="44">
        <f t="shared" si="13"/>
        <v>0</v>
      </c>
      <c r="I69" s="45">
        <f t="shared" si="14"/>
        <v>0</v>
      </c>
    </row>
    <row r="70" spans="1:9" s="8" customFormat="1" ht="15.75" x14ac:dyDescent="0.25">
      <c r="A70" s="104">
        <v>3000</v>
      </c>
      <c r="B70" s="113"/>
      <c r="C70" s="76" t="s">
        <v>62</v>
      </c>
      <c r="D70" s="101"/>
      <c r="E70" s="10"/>
      <c r="F70" s="78">
        <f>F71</f>
        <v>6.5</v>
      </c>
      <c r="G70" s="78">
        <f>G71</f>
        <v>6.5</v>
      </c>
      <c r="H70" s="44">
        <f t="shared" si="13"/>
        <v>6.5</v>
      </c>
      <c r="I70" s="45">
        <f t="shared" si="14"/>
        <v>6.5</v>
      </c>
    </row>
    <row r="71" spans="1:9" s="8" customFormat="1" ht="24" x14ac:dyDescent="0.25">
      <c r="A71" s="104">
        <v>3100</v>
      </c>
      <c r="B71" s="113"/>
      <c r="C71" s="76" t="s">
        <v>63</v>
      </c>
      <c r="D71" s="101"/>
      <c r="E71" s="10"/>
      <c r="F71" s="78">
        <f>F72</f>
        <v>6.5</v>
      </c>
      <c r="G71" s="78">
        <f>G72</f>
        <v>6.5</v>
      </c>
      <c r="H71" s="44">
        <f t="shared" si="13"/>
        <v>6.5</v>
      </c>
      <c r="I71" s="45">
        <f t="shared" si="14"/>
        <v>6.5</v>
      </c>
    </row>
    <row r="72" spans="1:9" s="8" customFormat="1" ht="36" x14ac:dyDescent="0.25">
      <c r="A72" s="95">
        <v>3110</v>
      </c>
      <c r="B72" s="106"/>
      <c r="C72" s="75" t="s">
        <v>64</v>
      </c>
      <c r="D72" s="101"/>
      <c r="E72" s="10"/>
      <c r="F72" s="44">
        <v>6.5</v>
      </c>
      <c r="G72" s="44">
        <v>6.5</v>
      </c>
      <c r="H72" s="44">
        <f t="shared" si="13"/>
        <v>6.5</v>
      </c>
      <c r="I72" s="45">
        <f t="shared" si="14"/>
        <v>6.5</v>
      </c>
    </row>
    <row r="73" spans="1:9" s="8" customFormat="1" ht="15.75" x14ac:dyDescent="0.25">
      <c r="A73" s="182"/>
      <c r="B73" s="183"/>
      <c r="C73" s="114" t="s">
        <v>80</v>
      </c>
      <c r="D73" s="109"/>
      <c r="E73" s="105"/>
      <c r="F73" s="93"/>
      <c r="G73" s="93"/>
      <c r="H73" s="93"/>
      <c r="I73" s="184"/>
    </row>
    <row r="74" spans="1:9" s="8" customFormat="1" ht="15.75" x14ac:dyDescent="0.25">
      <c r="A74" s="86"/>
      <c r="B74" s="149" t="s">
        <v>117</v>
      </c>
      <c r="C74" s="226" t="s">
        <v>140</v>
      </c>
      <c r="D74" s="185">
        <f>D54+D70</f>
        <v>918.4</v>
      </c>
      <c r="E74" s="185">
        <f t="shared" ref="E74:I74" si="17">E54+E70</f>
        <v>905.09999999999991</v>
      </c>
      <c r="F74" s="185">
        <f t="shared" si="17"/>
        <v>6.5</v>
      </c>
      <c r="G74" s="185">
        <f t="shared" si="17"/>
        <v>6.5</v>
      </c>
      <c r="H74" s="185">
        <f t="shared" si="17"/>
        <v>924.9</v>
      </c>
      <c r="I74" s="185">
        <f t="shared" si="17"/>
        <v>911.59999999999991</v>
      </c>
    </row>
    <row r="75" spans="1:9" s="8" customFormat="1" ht="15.75" x14ac:dyDescent="0.25">
      <c r="A75" s="79">
        <v>2000</v>
      </c>
      <c r="B75" s="107"/>
      <c r="C75" s="129" t="s">
        <v>50</v>
      </c>
      <c r="D75" s="110">
        <f>D76+D80+D92</f>
        <v>43416.7</v>
      </c>
      <c r="E75" s="44">
        <f t="shared" ref="E75" si="18">E76+E80+E92</f>
        <v>43386.8</v>
      </c>
      <c r="F75" s="44">
        <f t="shared" ref="F75" si="19">F76+F80+F92</f>
        <v>4449.8999999999996</v>
      </c>
      <c r="G75" s="44">
        <f t="shared" ref="G75" si="20">G76+G80+G92</f>
        <v>2854.3</v>
      </c>
      <c r="H75" s="44">
        <f>D75+F75</f>
        <v>47866.6</v>
      </c>
      <c r="I75" s="45">
        <f>E75+G75</f>
        <v>46241.100000000006</v>
      </c>
    </row>
    <row r="76" spans="1:9" s="8" customFormat="1" ht="24" x14ac:dyDescent="0.25">
      <c r="A76" s="79">
        <v>2100</v>
      </c>
      <c r="B76" s="107"/>
      <c r="C76" s="129" t="s">
        <v>65</v>
      </c>
      <c r="D76" s="110">
        <f>D78+D79</f>
        <v>31232.1</v>
      </c>
      <c r="E76" s="44">
        <f t="shared" ref="E76:G76" si="21">E78+E79</f>
        <v>31224.9</v>
      </c>
      <c r="F76" s="44">
        <f t="shared" si="21"/>
        <v>159</v>
      </c>
      <c r="G76" s="44">
        <f t="shared" si="21"/>
        <v>153.9</v>
      </c>
      <c r="H76" s="44">
        <f t="shared" ref="H76:H96" si="22">D76+F76</f>
        <v>31391.1</v>
      </c>
      <c r="I76" s="45">
        <f t="shared" ref="I76:I96" si="23">E76+G76</f>
        <v>31378.800000000003</v>
      </c>
    </row>
    <row r="77" spans="1:9" s="8" customFormat="1" ht="15.75" x14ac:dyDescent="0.25">
      <c r="A77" s="80">
        <v>2110</v>
      </c>
      <c r="B77" s="107"/>
      <c r="C77" s="130" t="s">
        <v>66</v>
      </c>
      <c r="D77" s="110">
        <f>D78</f>
        <v>25614.3</v>
      </c>
      <c r="E77" s="44">
        <f>E78</f>
        <v>25613.9</v>
      </c>
      <c r="F77" s="10">
        <v>127.4</v>
      </c>
      <c r="G77" s="10">
        <v>123.6</v>
      </c>
      <c r="H77" s="44">
        <f t="shared" si="22"/>
        <v>25741.7</v>
      </c>
      <c r="I77" s="45">
        <f t="shared" si="23"/>
        <v>25737.5</v>
      </c>
    </row>
    <row r="78" spans="1:9" s="8" customFormat="1" ht="15.75" x14ac:dyDescent="0.25">
      <c r="A78" s="80">
        <v>2111</v>
      </c>
      <c r="B78" s="107"/>
      <c r="C78" s="130" t="s">
        <v>67</v>
      </c>
      <c r="D78" s="110">
        <v>25614.3</v>
      </c>
      <c r="E78" s="110">
        <v>25613.9</v>
      </c>
      <c r="F78" s="10">
        <v>127.4</v>
      </c>
      <c r="G78" s="10">
        <v>123.6</v>
      </c>
      <c r="H78" s="44">
        <f t="shared" si="22"/>
        <v>25741.7</v>
      </c>
      <c r="I78" s="45">
        <f t="shared" si="23"/>
        <v>25737.5</v>
      </c>
    </row>
    <row r="79" spans="1:9" s="8" customFormat="1" ht="15.75" x14ac:dyDescent="0.25">
      <c r="A79" s="80">
        <v>2120</v>
      </c>
      <c r="B79" s="107"/>
      <c r="C79" s="130" t="s">
        <v>68</v>
      </c>
      <c r="D79" s="110">
        <v>5617.8</v>
      </c>
      <c r="E79" s="110">
        <v>5611</v>
      </c>
      <c r="F79" s="10">
        <v>31.6</v>
      </c>
      <c r="G79" s="10">
        <v>30.3</v>
      </c>
      <c r="H79" s="44">
        <f t="shared" si="22"/>
        <v>5649.4000000000005</v>
      </c>
      <c r="I79" s="45">
        <f t="shared" si="23"/>
        <v>5641.3</v>
      </c>
    </row>
    <row r="80" spans="1:9" s="8" customFormat="1" ht="24" x14ac:dyDescent="0.25">
      <c r="A80" s="79">
        <v>2200</v>
      </c>
      <c r="B80" s="107"/>
      <c r="C80" s="129" t="s">
        <v>51</v>
      </c>
      <c r="D80" s="110">
        <f>D81+D83+D84+D85+D90+D82</f>
        <v>12183</v>
      </c>
      <c r="E80" s="44">
        <f t="shared" ref="E80:I80" si="24">E81+E83+E84+E85+E90+E82</f>
        <v>12160.300000000001</v>
      </c>
      <c r="F80" s="44">
        <f t="shared" si="24"/>
        <v>4290.8999999999996</v>
      </c>
      <c r="G80" s="44">
        <f t="shared" si="24"/>
        <v>2700.4</v>
      </c>
      <c r="H80" s="44">
        <f t="shared" si="24"/>
        <v>16473.899999999998</v>
      </c>
      <c r="I80" s="44">
        <f t="shared" si="24"/>
        <v>14860.7</v>
      </c>
    </row>
    <row r="81" spans="1:11" s="8" customFormat="1" ht="24" x14ac:dyDescent="0.25">
      <c r="A81" s="80">
        <v>2210</v>
      </c>
      <c r="B81" s="107"/>
      <c r="C81" s="75" t="s">
        <v>69</v>
      </c>
      <c r="D81" s="110">
        <v>941.3</v>
      </c>
      <c r="E81" s="44">
        <v>940.6</v>
      </c>
      <c r="F81" s="10">
        <v>267.3</v>
      </c>
      <c r="G81" s="10">
        <v>261.5</v>
      </c>
      <c r="H81" s="44">
        <f t="shared" si="22"/>
        <v>1208.5999999999999</v>
      </c>
      <c r="I81" s="45">
        <f t="shared" si="23"/>
        <v>1202.0999999999999</v>
      </c>
    </row>
    <row r="82" spans="1:11" s="8" customFormat="1" ht="15.75" x14ac:dyDescent="0.25">
      <c r="A82" s="80">
        <v>2230</v>
      </c>
      <c r="B82" s="107"/>
      <c r="C82" s="75" t="s">
        <v>81</v>
      </c>
      <c r="D82" s="110">
        <v>5635.9</v>
      </c>
      <c r="E82" s="44">
        <v>5620.1</v>
      </c>
      <c r="F82" s="10">
        <v>4020.7</v>
      </c>
      <c r="G82" s="10">
        <v>2436</v>
      </c>
      <c r="H82" s="44">
        <f t="shared" si="22"/>
        <v>9656.5999999999985</v>
      </c>
      <c r="I82" s="45">
        <f t="shared" si="23"/>
        <v>8056.1</v>
      </c>
    </row>
    <row r="83" spans="1:11" s="8" customFormat="1" ht="24" x14ac:dyDescent="0.25">
      <c r="A83" s="80">
        <v>2240</v>
      </c>
      <c r="B83" s="107"/>
      <c r="C83" s="75" t="s">
        <v>52</v>
      </c>
      <c r="D83" s="110">
        <v>491.2</v>
      </c>
      <c r="E83" s="44">
        <v>489.4</v>
      </c>
      <c r="F83" s="10"/>
      <c r="G83" s="10"/>
      <c r="H83" s="44">
        <f t="shared" si="22"/>
        <v>491.2</v>
      </c>
      <c r="I83" s="45">
        <f t="shared" si="23"/>
        <v>489.4</v>
      </c>
    </row>
    <row r="84" spans="1:11" s="8" customFormat="1" ht="15.75" x14ac:dyDescent="0.25">
      <c r="A84" s="80">
        <v>2250</v>
      </c>
      <c r="B84" s="107"/>
      <c r="C84" s="75" t="s">
        <v>55</v>
      </c>
      <c r="D84" s="110">
        <v>41</v>
      </c>
      <c r="E84" s="44">
        <v>40.5</v>
      </c>
      <c r="F84" s="10"/>
      <c r="G84" s="10"/>
      <c r="H84" s="44">
        <f t="shared" si="22"/>
        <v>41</v>
      </c>
      <c r="I84" s="45">
        <f t="shared" si="23"/>
        <v>40.5</v>
      </c>
    </row>
    <row r="85" spans="1:11" s="8" customFormat="1" ht="24" x14ac:dyDescent="0.25">
      <c r="A85" s="80">
        <v>2270</v>
      </c>
      <c r="B85" s="107"/>
      <c r="C85" s="75" t="s">
        <v>56</v>
      </c>
      <c r="D85" s="110">
        <f>D86+D87+D88+D89</f>
        <v>5057.8</v>
      </c>
      <c r="E85" s="44">
        <f t="shared" ref="E85:I85" si="25">E86+E87+E88+E89</f>
        <v>5053.9000000000005</v>
      </c>
      <c r="F85" s="44">
        <f t="shared" si="25"/>
        <v>2.9</v>
      </c>
      <c r="G85" s="44">
        <f t="shared" si="25"/>
        <v>2.9</v>
      </c>
      <c r="H85" s="44">
        <f t="shared" si="25"/>
        <v>5060.7</v>
      </c>
      <c r="I85" s="44">
        <f t="shared" si="25"/>
        <v>5056.8</v>
      </c>
    </row>
    <row r="86" spans="1:11" s="8" customFormat="1" ht="15.75" x14ac:dyDescent="0.25">
      <c r="A86" s="80">
        <v>2271</v>
      </c>
      <c r="B86" s="107"/>
      <c r="C86" s="75" t="s">
        <v>57</v>
      </c>
      <c r="D86" s="110">
        <v>3843.7</v>
      </c>
      <c r="E86" s="44">
        <v>3843.8</v>
      </c>
      <c r="F86" s="10"/>
      <c r="G86" s="10"/>
      <c r="H86" s="44">
        <f t="shared" si="22"/>
        <v>3843.7</v>
      </c>
      <c r="I86" s="45">
        <f t="shared" si="23"/>
        <v>3843.8</v>
      </c>
    </row>
    <row r="87" spans="1:11" s="8" customFormat="1" ht="24" x14ac:dyDescent="0.25">
      <c r="A87" s="80">
        <v>2272</v>
      </c>
      <c r="B87" s="107"/>
      <c r="C87" s="75" t="s">
        <v>58</v>
      </c>
      <c r="D87" s="110">
        <v>164.9</v>
      </c>
      <c r="E87" s="44">
        <v>162.1</v>
      </c>
      <c r="F87" s="10"/>
      <c r="G87" s="10"/>
      <c r="H87" s="44">
        <f t="shared" si="22"/>
        <v>164.9</v>
      </c>
      <c r="I87" s="45">
        <f t="shared" si="23"/>
        <v>162.1</v>
      </c>
    </row>
    <row r="88" spans="1:11" s="8" customFormat="1" ht="15.75" x14ac:dyDescent="0.25">
      <c r="A88" s="80">
        <v>2273</v>
      </c>
      <c r="B88" s="107"/>
      <c r="C88" s="75" t="s">
        <v>59</v>
      </c>
      <c r="D88" s="110">
        <v>1021.4</v>
      </c>
      <c r="E88" s="44">
        <v>1021.4</v>
      </c>
      <c r="F88" s="10">
        <v>2.9</v>
      </c>
      <c r="G88" s="10">
        <v>2.9</v>
      </c>
      <c r="H88" s="44">
        <f t="shared" si="22"/>
        <v>1024.3</v>
      </c>
      <c r="I88" s="45">
        <f t="shared" si="23"/>
        <v>1024.3</v>
      </c>
    </row>
    <row r="89" spans="1:11" s="8" customFormat="1" ht="15.75" x14ac:dyDescent="0.25">
      <c r="A89" s="80">
        <v>2274</v>
      </c>
      <c r="B89" s="107"/>
      <c r="C89" s="75" t="s">
        <v>82</v>
      </c>
      <c r="D89" s="110">
        <v>27.8</v>
      </c>
      <c r="E89" s="44">
        <v>26.6</v>
      </c>
      <c r="F89" s="10"/>
      <c r="G89" s="10"/>
      <c r="H89" s="44">
        <f t="shared" si="22"/>
        <v>27.8</v>
      </c>
      <c r="I89" s="45">
        <f t="shared" si="23"/>
        <v>26.6</v>
      </c>
    </row>
    <row r="90" spans="1:11" s="8" customFormat="1" ht="48" x14ac:dyDescent="0.25">
      <c r="A90" s="80">
        <v>2280</v>
      </c>
      <c r="B90" s="107"/>
      <c r="C90" s="75" t="s">
        <v>60</v>
      </c>
      <c r="D90" s="110">
        <f>D91</f>
        <v>15.8</v>
      </c>
      <c r="E90" s="44">
        <f t="shared" ref="E90:G90" si="26">E91</f>
        <v>15.8</v>
      </c>
      <c r="F90" s="44">
        <f t="shared" si="26"/>
        <v>0</v>
      </c>
      <c r="G90" s="44">
        <f t="shared" si="26"/>
        <v>0</v>
      </c>
      <c r="H90" s="44">
        <f t="shared" si="22"/>
        <v>15.8</v>
      </c>
      <c r="I90" s="45">
        <f t="shared" si="23"/>
        <v>15.8</v>
      </c>
    </row>
    <row r="91" spans="1:11" s="8" customFormat="1" ht="48" x14ac:dyDescent="0.25">
      <c r="A91" s="80">
        <v>2282</v>
      </c>
      <c r="B91" s="107"/>
      <c r="C91" s="75" t="s">
        <v>60</v>
      </c>
      <c r="D91" s="110">
        <v>15.8</v>
      </c>
      <c r="E91" s="44">
        <v>15.8</v>
      </c>
      <c r="F91" s="10"/>
      <c r="G91" s="10"/>
      <c r="H91" s="44">
        <f t="shared" si="22"/>
        <v>15.8</v>
      </c>
      <c r="I91" s="45">
        <f t="shared" si="23"/>
        <v>15.8</v>
      </c>
    </row>
    <row r="92" spans="1:11" s="8" customFormat="1" ht="15.75" x14ac:dyDescent="0.25">
      <c r="A92" s="102">
        <v>2800</v>
      </c>
      <c r="B92" s="112"/>
      <c r="C92" s="76" t="s">
        <v>61</v>
      </c>
      <c r="D92" s="110">
        <v>1.6</v>
      </c>
      <c r="E92" s="44">
        <v>1.6</v>
      </c>
      <c r="F92" s="10"/>
      <c r="G92" s="10"/>
      <c r="H92" s="44">
        <f t="shared" si="22"/>
        <v>1.6</v>
      </c>
      <c r="I92" s="45">
        <f t="shared" si="23"/>
        <v>1.6</v>
      </c>
    </row>
    <row r="93" spans="1:11" s="8" customFormat="1" ht="15.75" x14ac:dyDescent="0.25">
      <c r="A93" s="104">
        <v>3000</v>
      </c>
      <c r="B93" s="113"/>
      <c r="C93" s="76" t="s">
        <v>62</v>
      </c>
      <c r="D93" s="101"/>
      <c r="E93" s="10"/>
      <c r="F93" s="78">
        <f>F94</f>
        <v>208.39999999999998</v>
      </c>
      <c r="G93" s="78">
        <f>G94</f>
        <v>159.1</v>
      </c>
      <c r="H93" s="44">
        <f t="shared" si="22"/>
        <v>208.39999999999998</v>
      </c>
      <c r="I93" s="45">
        <f t="shared" si="23"/>
        <v>159.1</v>
      </c>
      <c r="K93" s="10"/>
    </row>
    <row r="94" spans="1:11" s="8" customFormat="1" ht="24" x14ac:dyDescent="0.25">
      <c r="A94" s="104">
        <v>3100</v>
      </c>
      <c r="B94" s="113"/>
      <c r="C94" s="76" t="s">
        <v>63</v>
      </c>
      <c r="D94" s="101"/>
      <c r="E94" s="10"/>
      <c r="F94" s="78">
        <f>F95+F96</f>
        <v>208.39999999999998</v>
      </c>
      <c r="G94" s="78">
        <f>G95+G96</f>
        <v>159.1</v>
      </c>
      <c r="H94" s="44">
        <f>D94+F94</f>
        <v>208.39999999999998</v>
      </c>
      <c r="I94" s="45">
        <f t="shared" si="23"/>
        <v>159.1</v>
      </c>
    </row>
    <row r="95" spans="1:11" s="8" customFormat="1" ht="36" x14ac:dyDescent="0.25">
      <c r="A95" s="95">
        <v>3110</v>
      </c>
      <c r="B95" s="106"/>
      <c r="C95" s="75" t="s">
        <v>64</v>
      </c>
      <c r="D95" s="101"/>
      <c r="E95" s="10"/>
      <c r="F95" s="44">
        <v>39.200000000000003</v>
      </c>
      <c r="G95" s="44">
        <v>37.5</v>
      </c>
      <c r="H95" s="44">
        <f t="shared" si="22"/>
        <v>39.200000000000003</v>
      </c>
      <c r="I95" s="45">
        <f t="shared" si="23"/>
        <v>37.5</v>
      </c>
    </row>
    <row r="96" spans="1:11" s="8" customFormat="1" ht="24" x14ac:dyDescent="0.25">
      <c r="A96" s="103">
        <v>3132</v>
      </c>
      <c r="B96" s="108"/>
      <c r="C96" s="75" t="s">
        <v>74</v>
      </c>
      <c r="D96" s="109"/>
      <c r="E96" s="105"/>
      <c r="F96" s="100">
        <v>169.2</v>
      </c>
      <c r="G96" s="100">
        <v>121.6</v>
      </c>
      <c r="H96" s="44">
        <f t="shared" si="22"/>
        <v>169.2</v>
      </c>
      <c r="I96" s="45">
        <f t="shared" si="23"/>
        <v>121.6</v>
      </c>
    </row>
    <row r="97" spans="1:9" s="8" customFormat="1" ht="15.75" x14ac:dyDescent="0.25">
      <c r="A97" s="80"/>
      <c r="B97" s="107"/>
      <c r="C97" s="114" t="s">
        <v>80</v>
      </c>
      <c r="D97" s="111">
        <f>D75+D93</f>
        <v>43416.7</v>
      </c>
      <c r="E97" s="111">
        <f t="shared" ref="E97:I97" si="27">E75+E93</f>
        <v>43386.8</v>
      </c>
      <c r="F97" s="111">
        <f>F75+F93</f>
        <v>4658.2999999999993</v>
      </c>
      <c r="G97" s="111">
        <f t="shared" si="27"/>
        <v>3013.4</v>
      </c>
      <c r="H97" s="111">
        <f t="shared" si="27"/>
        <v>48075</v>
      </c>
      <c r="I97" s="111">
        <f t="shared" si="27"/>
        <v>46400.200000000004</v>
      </c>
    </row>
    <row r="98" spans="1:9" s="8" customFormat="1" ht="112.5" customHeight="1" x14ac:dyDescent="0.25">
      <c r="A98" s="88"/>
      <c r="B98" s="149" t="s">
        <v>119</v>
      </c>
      <c r="C98" s="226" t="s">
        <v>141</v>
      </c>
      <c r="D98" s="89"/>
      <c r="E98" s="89"/>
      <c r="F98" s="89"/>
      <c r="G98" s="89"/>
      <c r="H98" s="89"/>
      <c r="I98" s="90"/>
    </row>
    <row r="99" spans="1:9" s="8" customFormat="1" ht="15.75" x14ac:dyDescent="0.25">
      <c r="A99" s="79">
        <v>2000</v>
      </c>
      <c r="B99" s="107"/>
      <c r="C99" s="129" t="s">
        <v>50</v>
      </c>
      <c r="D99" s="110">
        <f>D100+D104+D118+D116</f>
        <v>85978.8</v>
      </c>
      <c r="E99" s="110">
        <f t="shared" ref="E99:G99" si="28">E100+E104+E118+E116</f>
        <v>85756.9</v>
      </c>
      <c r="F99" s="110">
        <f t="shared" si="28"/>
        <v>710.59999999999991</v>
      </c>
      <c r="G99" s="110">
        <f t="shared" si="28"/>
        <v>670.4</v>
      </c>
      <c r="H99" s="44">
        <f>D99+F99</f>
        <v>86689.400000000009</v>
      </c>
      <c r="I99" s="45">
        <f>E99+G99</f>
        <v>86427.299999999988</v>
      </c>
    </row>
    <row r="100" spans="1:9" s="8" customFormat="1" ht="24" x14ac:dyDescent="0.25">
      <c r="A100" s="79">
        <v>2100</v>
      </c>
      <c r="B100" s="107"/>
      <c r="C100" s="129" t="s">
        <v>65</v>
      </c>
      <c r="D100" s="110">
        <f>D102+D103</f>
        <v>69327.600000000006</v>
      </c>
      <c r="E100" s="44">
        <f t="shared" ref="E100:G100" si="29">E102+E103</f>
        <v>69208.3</v>
      </c>
      <c r="F100" s="44">
        <f t="shared" si="29"/>
        <v>68.400000000000006</v>
      </c>
      <c r="G100" s="44">
        <f t="shared" si="29"/>
        <v>62.7</v>
      </c>
      <c r="H100" s="44">
        <f t="shared" ref="H100:H103" si="30">D100+F100</f>
        <v>69396</v>
      </c>
      <c r="I100" s="45">
        <f t="shared" ref="I100:I103" si="31">E100+G100</f>
        <v>69271</v>
      </c>
    </row>
    <row r="101" spans="1:9" s="8" customFormat="1" ht="15.75" x14ac:dyDescent="0.25">
      <c r="A101" s="80">
        <v>2110</v>
      </c>
      <c r="B101" s="107"/>
      <c r="C101" s="130" t="s">
        <v>66</v>
      </c>
      <c r="D101" s="110">
        <v>56937.599999999999</v>
      </c>
      <c r="E101" s="44">
        <v>56853.2</v>
      </c>
      <c r="F101" s="10">
        <v>56</v>
      </c>
      <c r="G101" s="10">
        <v>51.4</v>
      </c>
      <c r="H101" s="44">
        <f t="shared" si="30"/>
        <v>56993.599999999999</v>
      </c>
      <c r="I101" s="45">
        <f t="shared" si="31"/>
        <v>56904.6</v>
      </c>
    </row>
    <row r="102" spans="1:9" s="8" customFormat="1" ht="15.75" x14ac:dyDescent="0.25">
      <c r="A102" s="80">
        <v>2111</v>
      </c>
      <c r="B102" s="107"/>
      <c r="C102" s="130" t="s">
        <v>67</v>
      </c>
      <c r="D102" s="110">
        <v>56937.599999999999</v>
      </c>
      <c r="E102" s="44">
        <v>56853.2</v>
      </c>
      <c r="F102" s="10">
        <v>56</v>
      </c>
      <c r="G102" s="10">
        <v>51.4</v>
      </c>
      <c r="H102" s="44">
        <f t="shared" si="30"/>
        <v>56993.599999999999</v>
      </c>
      <c r="I102" s="45">
        <f t="shared" si="31"/>
        <v>56904.6</v>
      </c>
    </row>
    <row r="103" spans="1:9" s="8" customFormat="1" ht="15.75" x14ac:dyDescent="0.25">
      <c r="A103" s="80">
        <v>2120</v>
      </c>
      <c r="B103" s="107"/>
      <c r="C103" s="130" t="s">
        <v>68</v>
      </c>
      <c r="D103" s="110">
        <v>12390</v>
      </c>
      <c r="E103" s="44">
        <v>12355.1</v>
      </c>
      <c r="F103" s="10">
        <v>12.4</v>
      </c>
      <c r="G103" s="10">
        <v>11.3</v>
      </c>
      <c r="H103" s="44">
        <f t="shared" si="30"/>
        <v>12402.4</v>
      </c>
      <c r="I103" s="45">
        <f t="shared" si="31"/>
        <v>12366.4</v>
      </c>
    </row>
    <row r="104" spans="1:9" s="8" customFormat="1" ht="24" x14ac:dyDescent="0.25">
      <c r="A104" s="79">
        <v>2200</v>
      </c>
      <c r="B104" s="107"/>
      <c r="C104" s="129" t="s">
        <v>51</v>
      </c>
      <c r="D104" s="110">
        <f>D105+D107+D108+D109+D114+D106</f>
        <v>16575.099999999999</v>
      </c>
      <c r="E104" s="44">
        <f t="shared" ref="E104" si="32">E105+E107+E108+E109+E114+E106</f>
        <v>16472.5</v>
      </c>
      <c r="F104" s="44">
        <f t="shared" ref="F104" si="33">F105+F107+F108+F109+F114+F106</f>
        <v>638.29999999999995</v>
      </c>
      <c r="G104" s="44">
        <f t="shared" ref="G104" si="34">G105+G107+G108+G109+G114+G106</f>
        <v>603.79999999999995</v>
      </c>
      <c r="H104" s="44">
        <f t="shared" ref="H104" si="35">H105+H107+H108+H109+H114+H106</f>
        <v>17213.400000000001</v>
      </c>
      <c r="I104" s="44">
        <f t="shared" ref="I104" si="36">I105+I107+I108+I109+I114+I106</f>
        <v>17076.3</v>
      </c>
    </row>
    <row r="105" spans="1:9" s="8" customFormat="1" ht="24" x14ac:dyDescent="0.25">
      <c r="A105" s="80">
        <v>2210</v>
      </c>
      <c r="B105" s="107"/>
      <c r="C105" s="75" t="s">
        <v>69</v>
      </c>
      <c r="D105" s="110">
        <v>2953.9</v>
      </c>
      <c r="E105" s="44">
        <v>2953.9</v>
      </c>
      <c r="F105" s="10">
        <v>484.4</v>
      </c>
      <c r="G105" s="10">
        <v>480.6</v>
      </c>
      <c r="H105" s="44">
        <f t="shared" ref="H105:H108" si="37">D105+F105</f>
        <v>3438.3</v>
      </c>
      <c r="I105" s="45">
        <f t="shared" ref="I105:I108" si="38">E105+G105</f>
        <v>3434.5</v>
      </c>
    </row>
    <row r="106" spans="1:9" s="8" customFormat="1" ht="15.75" x14ac:dyDescent="0.25">
      <c r="A106" s="80">
        <v>2230</v>
      </c>
      <c r="B106" s="107"/>
      <c r="C106" s="75" t="s">
        <v>81</v>
      </c>
      <c r="D106" s="110">
        <v>3225.2</v>
      </c>
      <c r="E106" s="44">
        <v>3134.4</v>
      </c>
      <c r="F106" s="10">
        <v>65</v>
      </c>
      <c r="G106" s="10">
        <v>51</v>
      </c>
      <c r="H106" s="44">
        <f t="shared" si="37"/>
        <v>3290.2</v>
      </c>
      <c r="I106" s="45">
        <f t="shared" si="38"/>
        <v>3185.4</v>
      </c>
    </row>
    <row r="107" spans="1:9" s="8" customFormat="1" ht="24" x14ac:dyDescent="0.25">
      <c r="A107" s="80">
        <v>2240</v>
      </c>
      <c r="B107" s="107"/>
      <c r="C107" s="75" t="s">
        <v>52</v>
      </c>
      <c r="D107" s="110">
        <v>1141</v>
      </c>
      <c r="E107" s="44">
        <v>1139.4000000000001</v>
      </c>
      <c r="F107" s="10">
        <v>53.9</v>
      </c>
      <c r="G107" s="10">
        <v>53.8</v>
      </c>
      <c r="H107" s="44">
        <f t="shared" si="37"/>
        <v>1194.9000000000001</v>
      </c>
      <c r="I107" s="45">
        <f t="shared" si="38"/>
        <v>1193.2</v>
      </c>
    </row>
    <row r="108" spans="1:9" s="8" customFormat="1" ht="15.75" x14ac:dyDescent="0.25">
      <c r="A108" s="80">
        <v>2250</v>
      </c>
      <c r="B108" s="107"/>
      <c r="C108" s="75" t="s">
        <v>55</v>
      </c>
      <c r="D108" s="110">
        <v>299.3</v>
      </c>
      <c r="E108" s="44">
        <v>290</v>
      </c>
      <c r="F108" s="10"/>
      <c r="G108" s="10"/>
      <c r="H108" s="44">
        <f t="shared" si="37"/>
        <v>299.3</v>
      </c>
      <c r="I108" s="45">
        <f t="shared" si="38"/>
        <v>290</v>
      </c>
    </row>
    <row r="109" spans="1:9" s="8" customFormat="1" ht="24" x14ac:dyDescent="0.25">
      <c r="A109" s="80">
        <v>2270</v>
      </c>
      <c r="B109" s="107"/>
      <c r="C109" s="75" t="s">
        <v>56</v>
      </c>
      <c r="D109" s="110">
        <f>D110+D111+D112+D113</f>
        <v>8928.4</v>
      </c>
      <c r="E109" s="44">
        <f t="shared" ref="E109" si="39">E110+E111+E112+E113</f>
        <v>8927.5</v>
      </c>
      <c r="F109" s="44">
        <f t="shared" ref="F109" si="40">F110+F111+F112+F113</f>
        <v>35</v>
      </c>
      <c r="G109" s="44">
        <f t="shared" ref="G109" si="41">G110+G111+G112+G113</f>
        <v>18.399999999999999</v>
      </c>
      <c r="H109" s="44">
        <f t="shared" ref="H109" si="42">H110+H111+H112+H113</f>
        <v>8963.4</v>
      </c>
      <c r="I109" s="44">
        <f t="shared" ref="I109" si="43">I110+I111+I112+I113</f>
        <v>8945.9</v>
      </c>
    </row>
    <row r="110" spans="1:9" s="8" customFormat="1" ht="15.75" x14ac:dyDescent="0.25">
      <c r="A110" s="80">
        <v>2271</v>
      </c>
      <c r="B110" s="107"/>
      <c r="C110" s="75" t="s">
        <v>57</v>
      </c>
      <c r="D110" s="110">
        <v>8124.5</v>
      </c>
      <c r="E110" s="44">
        <v>8123.7</v>
      </c>
      <c r="F110" s="10">
        <v>10</v>
      </c>
      <c r="G110" s="10">
        <v>0.5</v>
      </c>
      <c r="H110" s="44">
        <f t="shared" ref="H110:H119" si="44">D110+F110</f>
        <v>8134.5</v>
      </c>
      <c r="I110" s="45">
        <f t="shared" ref="I110:I122" si="45">E110+G110</f>
        <v>8124.2</v>
      </c>
    </row>
    <row r="111" spans="1:9" s="8" customFormat="1" ht="24" x14ac:dyDescent="0.25">
      <c r="A111" s="80">
        <v>2272</v>
      </c>
      <c r="B111" s="107"/>
      <c r="C111" s="75" t="s">
        <v>58</v>
      </c>
      <c r="D111" s="110">
        <v>172.8</v>
      </c>
      <c r="E111" s="44">
        <v>172.7</v>
      </c>
      <c r="F111" s="10">
        <v>1</v>
      </c>
      <c r="G111" s="10"/>
      <c r="H111" s="44">
        <f t="shared" si="44"/>
        <v>173.8</v>
      </c>
      <c r="I111" s="45">
        <f t="shared" si="45"/>
        <v>172.7</v>
      </c>
    </row>
    <row r="112" spans="1:9" s="8" customFormat="1" ht="15.75" x14ac:dyDescent="0.25">
      <c r="A112" s="80">
        <v>2273</v>
      </c>
      <c r="B112" s="107"/>
      <c r="C112" s="75" t="s">
        <v>59</v>
      </c>
      <c r="D112" s="110">
        <v>631.1</v>
      </c>
      <c r="E112" s="44">
        <v>631.1</v>
      </c>
      <c r="F112" s="10">
        <v>24</v>
      </c>
      <c r="G112" s="10">
        <v>17.899999999999999</v>
      </c>
      <c r="H112" s="44">
        <f t="shared" si="44"/>
        <v>655.1</v>
      </c>
      <c r="I112" s="45">
        <f t="shared" si="45"/>
        <v>649</v>
      </c>
    </row>
    <row r="113" spans="1:9" s="8" customFormat="1" ht="15.75" x14ac:dyDescent="0.25">
      <c r="A113" s="80">
        <v>2274</v>
      </c>
      <c r="B113" s="107"/>
      <c r="C113" s="75" t="s">
        <v>82</v>
      </c>
      <c r="D113" s="110"/>
      <c r="E113" s="44"/>
      <c r="F113" s="10"/>
      <c r="G113" s="10"/>
      <c r="H113" s="44">
        <f t="shared" si="44"/>
        <v>0</v>
      </c>
      <c r="I113" s="45">
        <f t="shared" si="45"/>
        <v>0</v>
      </c>
    </row>
    <row r="114" spans="1:9" s="8" customFormat="1" ht="48" x14ac:dyDescent="0.25">
      <c r="A114" s="80">
        <v>2280</v>
      </c>
      <c r="B114" s="107"/>
      <c r="C114" s="75" t="s">
        <v>60</v>
      </c>
      <c r="D114" s="110">
        <v>27.3</v>
      </c>
      <c r="E114" s="44">
        <v>27.3</v>
      </c>
      <c r="F114" s="44">
        <f t="shared" ref="F114" si="46">F115</f>
        <v>0</v>
      </c>
      <c r="G114" s="44">
        <f t="shared" ref="G114" si="47">G115</f>
        <v>0</v>
      </c>
      <c r="H114" s="44">
        <f t="shared" si="44"/>
        <v>27.3</v>
      </c>
      <c r="I114" s="45">
        <f t="shared" si="45"/>
        <v>27.3</v>
      </c>
    </row>
    <row r="115" spans="1:9" s="8" customFormat="1" ht="48" x14ac:dyDescent="0.25">
      <c r="A115" s="80">
        <v>2282</v>
      </c>
      <c r="B115" s="107"/>
      <c r="C115" s="75" t="s">
        <v>60</v>
      </c>
      <c r="D115" s="110">
        <v>27.3</v>
      </c>
      <c r="E115" s="44">
        <v>27.3</v>
      </c>
      <c r="F115" s="10"/>
      <c r="G115" s="10"/>
      <c r="H115" s="44">
        <f t="shared" si="44"/>
        <v>27.3</v>
      </c>
      <c r="I115" s="45">
        <f t="shared" si="45"/>
        <v>27.3</v>
      </c>
    </row>
    <row r="116" spans="1:9" s="8" customFormat="1" ht="15.75" x14ac:dyDescent="0.25">
      <c r="A116" s="102">
        <v>2700</v>
      </c>
      <c r="B116" s="116"/>
      <c r="C116" s="76" t="s">
        <v>73</v>
      </c>
      <c r="D116" s="110">
        <f>D117</f>
        <v>73.400000000000006</v>
      </c>
      <c r="E116" s="44">
        <f>E117</f>
        <v>73.400000000000006</v>
      </c>
      <c r="F116" s="10"/>
      <c r="G116" s="10"/>
      <c r="H116" s="44"/>
      <c r="I116" s="45"/>
    </row>
    <row r="117" spans="1:9" s="8" customFormat="1" ht="15.75" x14ac:dyDescent="0.25">
      <c r="A117" s="87">
        <v>2730</v>
      </c>
      <c r="B117" s="116"/>
      <c r="C117" s="75" t="s">
        <v>72</v>
      </c>
      <c r="D117" s="110">
        <v>73.400000000000006</v>
      </c>
      <c r="E117" s="44">
        <v>73.400000000000006</v>
      </c>
      <c r="F117" s="10"/>
      <c r="G117" s="10"/>
      <c r="H117" s="44"/>
      <c r="I117" s="45"/>
    </row>
    <row r="118" spans="1:9" s="8" customFormat="1" ht="15.75" x14ac:dyDescent="0.25">
      <c r="A118" s="102">
        <v>2800</v>
      </c>
      <c r="B118" s="112"/>
      <c r="C118" s="76" t="s">
        <v>61</v>
      </c>
      <c r="D118" s="110">
        <v>2.7</v>
      </c>
      <c r="E118" s="44">
        <v>2.7</v>
      </c>
      <c r="F118" s="10">
        <v>3.9</v>
      </c>
      <c r="G118" s="10">
        <v>3.9</v>
      </c>
      <c r="H118" s="44">
        <f t="shared" si="44"/>
        <v>6.6</v>
      </c>
      <c r="I118" s="45">
        <f t="shared" si="45"/>
        <v>6.6</v>
      </c>
    </row>
    <row r="119" spans="1:9" s="8" customFormat="1" ht="15.75" x14ac:dyDescent="0.25">
      <c r="A119" s="104">
        <v>3000</v>
      </c>
      <c r="B119" s="113"/>
      <c r="C119" s="76" t="s">
        <v>62</v>
      </c>
      <c r="D119" s="101"/>
      <c r="E119" s="10"/>
      <c r="F119" s="78">
        <f>F120</f>
        <v>1958.4</v>
      </c>
      <c r="G119" s="78">
        <f>G120</f>
        <v>1931</v>
      </c>
      <c r="H119" s="44">
        <f t="shared" si="44"/>
        <v>1958.4</v>
      </c>
      <c r="I119" s="45">
        <f t="shared" si="45"/>
        <v>1931</v>
      </c>
    </row>
    <row r="120" spans="1:9" s="8" customFormat="1" ht="24" x14ac:dyDescent="0.25">
      <c r="A120" s="104">
        <v>3100</v>
      </c>
      <c r="B120" s="113"/>
      <c r="C120" s="76" t="s">
        <v>63</v>
      </c>
      <c r="D120" s="101"/>
      <c r="E120" s="10"/>
      <c r="F120" s="78">
        <f>F121+F122</f>
        <v>1958.4</v>
      </c>
      <c r="G120" s="78">
        <f>G121+G122</f>
        <v>1931</v>
      </c>
      <c r="H120" s="44">
        <f>D120+F120</f>
        <v>1958.4</v>
      </c>
      <c r="I120" s="45">
        <f t="shared" si="45"/>
        <v>1931</v>
      </c>
    </row>
    <row r="121" spans="1:9" s="8" customFormat="1" ht="36" x14ac:dyDescent="0.25">
      <c r="A121" s="95">
        <v>3110</v>
      </c>
      <c r="B121" s="106"/>
      <c r="C121" s="75" t="s">
        <v>64</v>
      </c>
      <c r="D121" s="101"/>
      <c r="E121" s="10"/>
      <c r="F121" s="44">
        <v>1115.5</v>
      </c>
      <c r="G121" s="44">
        <v>1089.0999999999999</v>
      </c>
      <c r="H121" s="44">
        <f t="shared" ref="H121:H122" si="48">D121+F121</f>
        <v>1115.5</v>
      </c>
      <c r="I121" s="45">
        <f t="shared" si="45"/>
        <v>1089.0999999999999</v>
      </c>
    </row>
    <row r="122" spans="1:9" s="8" customFormat="1" ht="24" x14ac:dyDescent="0.25">
      <c r="A122" s="103">
        <v>3132</v>
      </c>
      <c r="B122" s="108"/>
      <c r="C122" s="75" t="s">
        <v>74</v>
      </c>
      <c r="D122" s="109"/>
      <c r="E122" s="105"/>
      <c r="F122" s="100">
        <v>842.9</v>
      </c>
      <c r="G122" s="100">
        <v>841.9</v>
      </c>
      <c r="H122" s="44">
        <f t="shared" si="48"/>
        <v>842.9</v>
      </c>
      <c r="I122" s="45">
        <f t="shared" si="45"/>
        <v>841.9</v>
      </c>
    </row>
    <row r="123" spans="1:9" s="8" customFormat="1" ht="15.75" x14ac:dyDescent="0.25">
      <c r="A123" s="80"/>
      <c r="B123" s="107"/>
      <c r="C123" s="114" t="s">
        <v>80</v>
      </c>
      <c r="D123" s="111">
        <f>D99+D119</f>
        <v>85978.8</v>
      </c>
      <c r="E123" s="111">
        <f t="shared" ref="E123:I123" si="49">E99+E119</f>
        <v>85756.9</v>
      </c>
      <c r="F123" s="111">
        <f>F99+F119</f>
        <v>2669</v>
      </c>
      <c r="G123" s="111">
        <f t="shared" si="49"/>
        <v>2601.4</v>
      </c>
      <c r="H123" s="111">
        <f t="shared" si="49"/>
        <v>88647.8</v>
      </c>
      <c r="I123" s="111">
        <f t="shared" si="49"/>
        <v>88358.299999999988</v>
      </c>
    </row>
    <row r="124" spans="1:9" s="8" customFormat="1" ht="67.5" x14ac:dyDescent="0.25">
      <c r="A124" s="91"/>
      <c r="B124" s="148" t="s">
        <v>116</v>
      </c>
      <c r="C124" s="227" t="s">
        <v>142</v>
      </c>
      <c r="D124" s="94"/>
      <c r="E124" s="94"/>
      <c r="F124" s="94"/>
      <c r="G124" s="94"/>
      <c r="H124" s="94"/>
      <c r="I124" s="94"/>
    </row>
    <row r="125" spans="1:9" s="8" customFormat="1" ht="15.75" x14ac:dyDescent="0.25">
      <c r="A125" s="79">
        <v>2000</v>
      </c>
      <c r="B125" s="107"/>
      <c r="C125" s="129" t="s">
        <v>50</v>
      </c>
      <c r="D125" s="110">
        <f>D126+D130+D144+D142</f>
        <v>7189.2</v>
      </c>
      <c r="E125" s="110">
        <f t="shared" ref="E125" si="50">E126+E130+E144+E142</f>
        <v>7177.0000000000009</v>
      </c>
      <c r="F125" s="110">
        <f t="shared" ref="F125" si="51">F126+F130+F144+F142</f>
        <v>848.6</v>
      </c>
      <c r="G125" s="110">
        <f t="shared" ref="G125" si="52">G126+G130+G144+G142</f>
        <v>805.3</v>
      </c>
      <c r="H125" s="44">
        <f>D125+F125</f>
        <v>8037.8</v>
      </c>
      <c r="I125" s="45">
        <f>E125+G125</f>
        <v>7982.3000000000011</v>
      </c>
    </row>
    <row r="126" spans="1:9" s="8" customFormat="1" ht="24" x14ac:dyDescent="0.25">
      <c r="A126" s="79">
        <v>2100</v>
      </c>
      <c r="B126" s="107"/>
      <c r="C126" s="129" t="s">
        <v>65</v>
      </c>
      <c r="D126" s="110">
        <f>D128+D129</f>
        <v>4490.2</v>
      </c>
      <c r="E126" s="44">
        <f t="shared" ref="E126:G126" si="53">E128+E129</f>
        <v>4486.6000000000004</v>
      </c>
      <c r="F126" s="44">
        <f t="shared" si="53"/>
        <v>285.60000000000002</v>
      </c>
      <c r="G126" s="44">
        <f t="shared" si="53"/>
        <v>285</v>
      </c>
      <c r="H126" s="44">
        <f t="shared" ref="H126:H129" si="54">D126+F126</f>
        <v>4775.8</v>
      </c>
      <c r="I126" s="45">
        <f t="shared" ref="I126:I129" si="55">E126+G126</f>
        <v>4771.6000000000004</v>
      </c>
    </row>
    <row r="127" spans="1:9" s="8" customFormat="1" ht="15.75" x14ac:dyDescent="0.25">
      <c r="A127" s="80">
        <v>2110</v>
      </c>
      <c r="B127" s="107"/>
      <c r="C127" s="130" t="s">
        <v>66</v>
      </c>
      <c r="D127" s="110">
        <f>D128</f>
        <v>3722.1</v>
      </c>
      <c r="E127" s="44">
        <f>E128</f>
        <v>3722</v>
      </c>
      <c r="F127" s="10">
        <v>228</v>
      </c>
      <c r="G127" s="10">
        <v>227.9</v>
      </c>
      <c r="H127" s="44">
        <f t="shared" si="54"/>
        <v>3950.1</v>
      </c>
      <c r="I127" s="45">
        <f t="shared" si="55"/>
        <v>3949.9</v>
      </c>
    </row>
    <row r="128" spans="1:9" s="8" customFormat="1" ht="15.75" x14ac:dyDescent="0.25">
      <c r="A128" s="80">
        <v>2111</v>
      </c>
      <c r="B128" s="107"/>
      <c r="C128" s="130" t="s">
        <v>67</v>
      </c>
      <c r="D128" s="110">
        <v>3722.1</v>
      </c>
      <c r="E128" s="44">
        <v>3722</v>
      </c>
      <c r="F128" s="10">
        <v>228</v>
      </c>
      <c r="G128" s="10">
        <v>227.9</v>
      </c>
      <c r="H128" s="44">
        <f t="shared" si="54"/>
        <v>3950.1</v>
      </c>
      <c r="I128" s="45">
        <f t="shared" si="55"/>
        <v>3949.9</v>
      </c>
    </row>
    <row r="129" spans="1:9" s="8" customFormat="1" ht="15.75" x14ac:dyDescent="0.25">
      <c r="A129" s="80">
        <v>2120</v>
      </c>
      <c r="B129" s="107"/>
      <c r="C129" s="130" t="s">
        <v>68</v>
      </c>
      <c r="D129" s="110">
        <v>768.1</v>
      </c>
      <c r="E129" s="44">
        <v>764.6</v>
      </c>
      <c r="F129" s="10">
        <v>57.6</v>
      </c>
      <c r="G129" s="10">
        <v>57.1</v>
      </c>
      <c r="H129" s="44">
        <f t="shared" si="54"/>
        <v>825.7</v>
      </c>
      <c r="I129" s="45">
        <f t="shared" si="55"/>
        <v>821.7</v>
      </c>
    </row>
    <row r="130" spans="1:9" s="8" customFormat="1" ht="24" x14ac:dyDescent="0.25">
      <c r="A130" s="79">
        <v>2200</v>
      </c>
      <c r="B130" s="107"/>
      <c r="C130" s="129" t="s">
        <v>51</v>
      </c>
      <c r="D130" s="110">
        <f>D131+D133+D134+D135+D140+D132</f>
        <v>2698.8</v>
      </c>
      <c r="E130" s="44">
        <f t="shared" ref="E130" si="56">E131+E133+E134+E135+E140+E132</f>
        <v>2690.2000000000003</v>
      </c>
      <c r="F130" s="44">
        <f t="shared" ref="F130" si="57">F131+F133+F134+F135+F140+F132</f>
        <v>560.20000000000005</v>
      </c>
      <c r="G130" s="44">
        <f t="shared" ref="G130" si="58">G131+G133+G134+G135+G140+G132</f>
        <v>518.4</v>
      </c>
      <c r="H130" s="44">
        <f t="shared" ref="H130" si="59">H131+H133+H134+H135+H140+H132</f>
        <v>3259.0000000000005</v>
      </c>
      <c r="I130" s="44">
        <f t="shared" ref="I130" si="60">I131+I133+I134+I135+I140+I132</f>
        <v>3208.5999999999995</v>
      </c>
    </row>
    <row r="131" spans="1:9" s="8" customFormat="1" ht="24" x14ac:dyDescent="0.25">
      <c r="A131" s="80">
        <v>2210</v>
      </c>
      <c r="B131" s="107"/>
      <c r="C131" s="75" t="s">
        <v>69</v>
      </c>
      <c r="D131" s="110">
        <v>370.2</v>
      </c>
      <c r="E131" s="44">
        <v>369.7</v>
      </c>
      <c r="F131" s="10">
        <v>308</v>
      </c>
      <c r="G131" s="10">
        <v>291.3</v>
      </c>
      <c r="H131" s="44">
        <f t="shared" ref="H131:H134" si="61">D131+F131</f>
        <v>678.2</v>
      </c>
      <c r="I131" s="45">
        <f t="shared" ref="I131:I134" si="62">E131+G131</f>
        <v>661</v>
      </c>
    </row>
    <row r="132" spans="1:9" s="8" customFormat="1" ht="15.75" x14ac:dyDescent="0.25">
      <c r="A132" s="80">
        <v>2230</v>
      </c>
      <c r="B132" s="107"/>
      <c r="C132" s="75" t="s">
        <v>81</v>
      </c>
      <c r="D132" s="110">
        <v>833.4</v>
      </c>
      <c r="E132" s="44">
        <v>833.4</v>
      </c>
      <c r="F132" s="10">
        <v>181</v>
      </c>
      <c r="G132" s="10">
        <v>180.9</v>
      </c>
      <c r="H132" s="44">
        <f t="shared" si="61"/>
        <v>1014.4</v>
      </c>
      <c r="I132" s="45">
        <f t="shared" si="62"/>
        <v>1014.3</v>
      </c>
    </row>
    <row r="133" spans="1:9" s="8" customFormat="1" ht="24" x14ac:dyDescent="0.25">
      <c r="A133" s="80">
        <v>2240</v>
      </c>
      <c r="B133" s="107"/>
      <c r="C133" s="75" t="s">
        <v>52</v>
      </c>
      <c r="D133" s="110">
        <v>611.70000000000005</v>
      </c>
      <c r="E133" s="44">
        <v>611.5</v>
      </c>
      <c r="F133" s="10">
        <v>65</v>
      </c>
      <c r="G133" s="10">
        <v>43.8</v>
      </c>
      <c r="H133" s="44">
        <f t="shared" si="61"/>
        <v>676.7</v>
      </c>
      <c r="I133" s="45">
        <f t="shared" si="62"/>
        <v>655.29999999999995</v>
      </c>
    </row>
    <row r="134" spans="1:9" s="8" customFormat="1" ht="15.75" x14ac:dyDescent="0.25">
      <c r="A134" s="80">
        <v>2250</v>
      </c>
      <c r="B134" s="107"/>
      <c r="C134" s="75" t="s">
        <v>55</v>
      </c>
      <c r="D134" s="110">
        <v>30.7</v>
      </c>
      <c r="E134" s="44">
        <v>30.4</v>
      </c>
      <c r="F134" s="10"/>
      <c r="G134" s="10"/>
      <c r="H134" s="44">
        <f t="shared" si="61"/>
        <v>30.7</v>
      </c>
      <c r="I134" s="45">
        <f t="shared" si="62"/>
        <v>30.4</v>
      </c>
    </row>
    <row r="135" spans="1:9" s="8" customFormat="1" ht="24" x14ac:dyDescent="0.25">
      <c r="A135" s="80">
        <v>2270</v>
      </c>
      <c r="B135" s="107"/>
      <c r="C135" s="75" t="s">
        <v>56</v>
      </c>
      <c r="D135" s="110">
        <f>D136+D137+D138+D139</f>
        <v>849.4</v>
      </c>
      <c r="E135" s="44">
        <f t="shared" ref="E135" si="63">E136+E137+E138+E139</f>
        <v>841.8</v>
      </c>
      <c r="F135" s="44">
        <f t="shared" ref="F135" si="64">F136+F137+F138+F139</f>
        <v>5.8000000000000007</v>
      </c>
      <c r="G135" s="44">
        <f t="shared" ref="G135" si="65">G136+G137+G138+G139</f>
        <v>2.4000000000000004</v>
      </c>
      <c r="H135" s="44">
        <f t="shared" ref="H135" si="66">H136+H137+H138+H139</f>
        <v>855.2</v>
      </c>
      <c r="I135" s="44">
        <f t="shared" ref="I135" si="67">I136+I137+I138+I139</f>
        <v>844.19999999999982</v>
      </c>
    </row>
    <row r="136" spans="1:9" s="8" customFormat="1" ht="15.75" x14ac:dyDescent="0.25">
      <c r="A136" s="80">
        <v>2271</v>
      </c>
      <c r="B136" s="107"/>
      <c r="C136" s="75" t="s">
        <v>57</v>
      </c>
      <c r="D136" s="110">
        <v>724.8</v>
      </c>
      <c r="E136" s="44">
        <v>724.8</v>
      </c>
      <c r="F136" s="10">
        <v>2</v>
      </c>
      <c r="G136" s="10">
        <v>0.3</v>
      </c>
      <c r="H136" s="44">
        <f t="shared" ref="H136:H141" si="68">D136+F136</f>
        <v>726.8</v>
      </c>
      <c r="I136" s="45">
        <f t="shared" ref="I136:I141" si="69">E136+G136</f>
        <v>725.09999999999991</v>
      </c>
    </row>
    <row r="137" spans="1:9" s="8" customFormat="1" ht="24" x14ac:dyDescent="0.25">
      <c r="A137" s="80">
        <v>2272</v>
      </c>
      <c r="B137" s="107"/>
      <c r="C137" s="75" t="s">
        <v>58</v>
      </c>
      <c r="D137" s="110">
        <v>7</v>
      </c>
      <c r="E137" s="44">
        <v>7</v>
      </c>
      <c r="F137" s="10">
        <v>1.7</v>
      </c>
      <c r="G137" s="10">
        <v>0.8</v>
      </c>
      <c r="H137" s="44">
        <f t="shared" si="68"/>
        <v>8.6999999999999993</v>
      </c>
      <c r="I137" s="45">
        <f t="shared" si="69"/>
        <v>7.8</v>
      </c>
    </row>
    <row r="138" spans="1:9" s="8" customFormat="1" ht="15.75" x14ac:dyDescent="0.25">
      <c r="A138" s="80">
        <v>2273</v>
      </c>
      <c r="B138" s="107"/>
      <c r="C138" s="75" t="s">
        <v>59</v>
      </c>
      <c r="D138" s="110">
        <v>117.6</v>
      </c>
      <c r="E138" s="44">
        <v>110</v>
      </c>
      <c r="F138" s="10">
        <v>2.1</v>
      </c>
      <c r="G138" s="10">
        <v>1.3</v>
      </c>
      <c r="H138" s="44">
        <f t="shared" si="68"/>
        <v>119.69999999999999</v>
      </c>
      <c r="I138" s="45">
        <f t="shared" si="69"/>
        <v>111.3</v>
      </c>
    </row>
    <row r="139" spans="1:9" s="8" customFormat="1" ht="15.75" x14ac:dyDescent="0.25">
      <c r="A139" s="80">
        <v>2274</v>
      </c>
      <c r="B139" s="107"/>
      <c r="C139" s="75"/>
      <c r="D139" s="110"/>
      <c r="E139" s="44"/>
      <c r="F139" s="10"/>
      <c r="G139" s="10"/>
      <c r="H139" s="44">
        <f t="shared" si="68"/>
        <v>0</v>
      </c>
      <c r="I139" s="45">
        <f t="shared" si="69"/>
        <v>0</v>
      </c>
    </row>
    <row r="140" spans="1:9" s="8" customFormat="1" ht="48" x14ac:dyDescent="0.25">
      <c r="A140" s="80">
        <v>2280</v>
      </c>
      <c r="B140" s="107"/>
      <c r="C140" s="75" t="s">
        <v>60</v>
      </c>
      <c r="D140" s="110">
        <f>D141</f>
        <v>3.4</v>
      </c>
      <c r="E140" s="44">
        <f t="shared" ref="E140" si="70">E141</f>
        <v>3.4</v>
      </c>
      <c r="F140" s="44">
        <f t="shared" ref="F140" si="71">F141</f>
        <v>0.4</v>
      </c>
      <c r="G140" s="44">
        <f t="shared" ref="G140" si="72">G141</f>
        <v>0</v>
      </c>
      <c r="H140" s="44">
        <f t="shared" si="68"/>
        <v>3.8</v>
      </c>
      <c r="I140" s="45">
        <f t="shared" si="69"/>
        <v>3.4</v>
      </c>
    </row>
    <row r="141" spans="1:9" s="8" customFormat="1" ht="48" x14ac:dyDescent="0.25">
      <c r="A141" s="80">
        <v>2282</v>
      </c>
      <c r="B141" s="107"/>
      <c r="C141" s="75" t="s">
        <v>60</v>
      </c>
      <c r="D141" s="110">
        <v>3.4</v>
      </c>
      <c r="E141" s="44">
        <v>3.4</v>
      </c>
      <c r="F141" s="10">
        <v>0.4</v>
      </c>
      <c r="G141" s="10">
        <v>0</v>
      </c>
      <c r="H141" s="44">
        <f t="shared" si="68"/>
        <v>3.8</v>
      </c>
      <c r="I141" s="45">
        <f t="shared" si="69"/>
        <v>3.4</v>
      </c>
    </row>
    <row r="142" spans="1:9" s="8" customFormat="1" ht="15.75" x14ac:dyDescent="0.25">
      <c r="A142" s="102">
        <v>2700</v>
      </c>
      <c r="B142" s="116"/>
      <c r="C142" s="76" t="s">
        <v>73</v>
      </c>
      <c r="D142" s="110">
        <f>D143</f>
        <v>0</v>
      </c>
      <c r="E142" s="44">
        <f>E143</f>
        <v>0</v>
      </c>
      <c r="F142" s="10"/>
      <c r="G142" s="10"/>
      <c r="H142" s="44"/>
      <c r="I142" s="45"/>
    </row>
    <row r="143" spans="1:9" s="8" customFormat="1" ht="15.75" x14ac:dyDescent="0.25">
      <c r="A143" s="87">
        <v>2730</v>
      </c>
      <c r="B143" s="116"/>
      <c r="C143" s="75" t="s">
        <v>72</v>
      </c>
      <c r="D143" s="110"/>
      <c r="E143" s="44"/>
      <c r="F143" s="10"/>
      <c r="G143" s="10"/>
      <c r="H143" s="44"/>
      <c r="I143" s="45"/>
    </row>
    <row r="144" spans="1:9" s="8" customFormat="1" ht="15.75" x14ac:dyDescent="0.25">
      <c r="A144" s="102">
        <v>2800</v>
      </c>
      <c r="B144" s="112"/>
      <c r="C144" s="76" t="s">
        <v>61</v>
      </c>
      <c r="D144" s="110">
        <v>0.2</v>
      </c>
      <c r="E144" s="44">
        <v>0.2</v>
      </c>
      <c r="F144" s="10">
        <v>2.8</v>
      </c>
      <c r="G144" s="10">
        <v>1.9</v>
      </c>
      <c r="H144" s="44">
        <f t="shared" ref="H144:H145" si="73">D144+F144</f>
        <v>3</v>
      </c>
      <c r="I144" s="45">
        <f t="shared" ref="I144:I148" si="74">E144+G144</f>
        <v>2.1</v>
      </c>
    </row>
    <row r="145" spans="1:9" s="8" customFormat="1" ht="15.75" x14ac:dyDescent="0.25">
      <c r="A145" s="104">
        <v>3000</v>
      </c>
      <c r="B145" s="113"/>
      <c r="C145" s="76" t="s">
        <v>62</v>
      </c>
      <c r="D145" s="101"/>
      <c r="E145" s="10"/>
      <c r="F145" s="78">
        <f>F146</f>
        <v>1505.3</v>
      </c>
      <c r="G145" s="78">
        <f>G146</f>
        <v>1501.6000000000001</v>
      </c>
      <c r="H145" s="44">
        <f t="shared" si="73"/>
        <v>1505.3</v>
      </c>
      <c r="I145" s="45">
        <f t="shared" si="74"/>
        <v>1501.6000000000001</v>
      </c>
    </row>
    <row r="146" spans="1:9" s="8" customFormat="1" ht="24" x14ac:dyDescent="0.25">
      <c r="A146" s="104">
        <v>3100</v>
      </c>
      <c r="B146" s="113"/>
      <c r="C146" s="76" t="s">
        <v>63</v>
      </c>
      <c r="D146" s="101"/>
      <c r="E146" s="10"/>
      <c r="F146" s="78">
        <f>F147+F148</f>
        <v>1505.3</v>
      </c>
      <c r="G146" s="78">
        <f>G147+G148</f>
        <v>1501.6000000000001</v>
      </c>
      <c r="H146" s="44">
        <f>D146+F146</f>
        <v>1505.3</v>
      </c>
      <c r="I146" s="45">
        <f t="shared" si="74"/>
        <v>1501.6000000000001</v>
      </c>
    </row>
    <row r="147" spans="1:9" s="8" customFormat="1" ht="36" x14ac:dyDescent="0.25">
      <c r="A147" s="95">
        <v>3110</v>
      </c>
      <c r="B147" s="106"/>
      <c r="C147" s="75" t="s">
        <v>64</v>
      </c>
      <c r="D147" s="101"/>
      <c r="E147" s="10"/>
      <c r="F147" s="44">
        <v>48.7</v>
      </c>
      <c r="G147" s="44">
        <v>47.7</v>
      </c>
      <c r="H147" s="44">
        <f t="shared" ref="H147:H148" si="75">D147+F147</f>
        <v>48.7</v>
      </c>
      <c r="I147" s="45">
        <f t="shared" si="74"/>
        <v>47.7</v>
      </c>
    </row>
    <row r="148" spans="1:9" s="8" customFormat="1" ht="24" x14ac:dyDescent="0.25">
      <c r="A148" s="103">
        <v>3132</v>
      </c>
      <c r="B148" s="108"/>
      <c r="C148" s="75" t="s">
        <v>74</v>
      </c>
      <c r="D148" s="109"/>
      <c r="E148" s="105"/>
      <c r="F148" s="100">
        <v>1456.6</v>
      </c>
      <c r="G148" s="100">
        <v>1453.9</v>
      </c>
      <c r="H148" s="44">
        <f t="shared" si="75"/>
        <v>1456.6</v>
      </c>
      <c r="I148" s="45">
        <f t="shared" si="74"/>
        <v>1453.9</v>
      </c>
    </row>
    <row r="149" spans="1:9" s="8" customFormat="1" ht="15.75" x14ac:dyDescent="0.25">
      <c r="A149" s="80"/>
      <c r="B149" s="107"/>
      <c r="C149" s="114" t="s">
        <v>80</v>
      </c>
      <c r="D149" s="111">
        <f>D125+D145</f>
        <v>7189.2</v>
      </c>
      <c r="E149" s="111">
        <f t="shared" ref="E149" si="76">E125+E145</f>
        <v>7177.0000000000009</v>
      </c>
      <c r="F149" s="111">
        <f>F125+F145</f>
        <v>2353.9</v>
      </c>
      <c r="G149" s="111">
        <f t="shared" ref="G149:I149" si="77">G125+G145</f>
        <v>2306.9</v>
      </c>
      <c r="H149" s="111">
        <f t="shared" si="77"/>
        <v>9543.1</v>
      </c>
      <c r="I149" s="111">
        <f t="shared" si="77"/>
        <v>9483.9000000000015</v>
      </c>
    </row>
    <row r="150" spans="1:9" s="8" customFormat="1" ht="40.5" x14ac:dyDescent="0.25">
      <c r="A150" s="83"/>
      <c r="B150" s="147" t="s">
        <v>137</v>
      </c>
      <c r="C150" s="225" t="s">
        <v>143</v>
      </c>
      <c r="D150" s="84"/>
      <c r="E150" s="84"/>
      <c r="F150" s="84"/>
      <c r="G150" s="84"/>
      <c r="H150" s="84"/>
      <c r="I150" s="85"/>
    </row>
    <row r="151" spans="1:9" s="8" customFormat="1" ht="15.75" x14ac:dyDescent="0.25">
      <c r="A151" s="79">
        <v>2000</v>
      </c>
      <c r="B151" s="107"/>
      <c r="C151" s="129" t="s">
        <v>50</v>
      </c>
      <c r="D151" s="110">
        <f>D152+D156+D166</f>
        <v>727.49999999999989</v>
      </c>
      <c r="E151" s="44">
        <f t="shared" ref="E151" si="78">E152+E156+E166</f>
        <v>724.9</v>
      </c>
      <c r="F151" s="44">
        <f t="shared" ref="F151" si="79">F152+F156+F166</f>
        <v>0</v>
      </c>
      <c r="G151" s="44">
        <f t="shared" ref="G151" si="80">G152+G156+G166</f>
        <v>0</v>
      </c>
      <c r="H151" s="44">
        <f>D151+F151</f>
        <v>727.49999999999989</v>
      </c>
      <c r="I151" s="45">
        <f>E151+G151</f>
        <v>724.9</v>
      </c>
    </row>
    <row r="152" spans="1:9" s="8" customFormat="1" ht="24" x14ac:dyDescent="0.25">
      <c r="A152" s="79">
        <v>2100</v>
      </c>
      <c r="B152" s="107"/>
      <c r="C152" s="129" t="s">
        <v>65</v>
      </c>
      <c r="D152" s="110">
        <f>D154+D155</f>
        <v>677.59999999999991</v>
      </c>
      <c r="E152" s="44">
        <f t="shared" ref="E152:G152" si="81">E154+E155</f>
        <v>675.5</v>
      </c>
      <c r="F152" s="44">
        <f t="shared" si="81"/>
        <v>0</v>
      </c>
      <c r="G152" s="44">
        <f t="shared" si="81"/>
        <v>0</v>
      </c>
      <c r="H152" s="44">
        <f t="shared" ref="H152:H169" si="82">D152+F152</f>
        <v>677.59999999999991</v>
      </c>
      <c r="I152" s="45">
        <f t="shared" ref="I152:I169" si="83">E152+G152</f>
        <v>675.5</v>
      </c>
    </row>
    <row r="153" spans="1:9" s="8" customFormat="1" ht="15.75" x14ac:dyDescent="0.25">
      <c r="A153" s="80">
        <v>2110</v>
      </c>
      <c r="B153" s="107"/>
      <c r="C153" s="130" t="s">
        <v>66</v>
      </c>
      <c r="D153" s="110">
        <v>564.79999999999995</v>
      </c>
      <c r="E153" s="44">
        <v>562.79999999999995</v>
      </c>
      <c r="F153" s="10"/>
      <c r="G153" s="10"/>
      <c r="H153" s="44">
        <f t="shared" si="82"/>
        <v>564.79999999999995</v>
      </c>
      <c r="I153" s="45">
        <f t="shared" si="83"/>
        <v>562.79999999999995</v>
      </c>
    </row>
    <row r="154" spans="1:9" s="8" customFormat="1" ht="15.75" x14ac:dyDescent="0.25">
      <c r="A154" s="80">
        <v>2111</v>
      </c>
      <c r="B154" s="107"/>
      <c r="C154" s="130" t="s">
        <v>67</v>
      </c>
      <c r="D154" s="110">
        <v>564.79999999999995</v>
      </c>
      <c r="E154" s="44">
        <v>562.79999999999995</v>
      </c>
      <c r="F154" s="10"/>
      <c r="G154" s="10"/>
      <c r="H154" s="44">
        <f t="shared" si="82"/>
        <v>564.79999999999995</v>
      </c>
      <c r="I154" s="45">
        <f t="shared" si="83"/>
        <v>562.79999999999995</v>
      </c>
    </row>
    <row r="155" spans="1:9" s="8" customFormat="1" ht="15.75" x14ac:dyDescent="0.25">
      <c r="A155" s="80">
        <v>2120</v>
      </c>
      <c r="B155" s="107"/>
      <c r="C155" s="130" t="s">
        <v>68</v>
      </c>
      <c r="D155" s="110">
        <v>112.8</v>
      </c>
      <c r="E155" s="44">
        <v>112.7</v>
      </c>
      <c r="F155" s="10"/>
      <c r="G155" s="10"/>
      <c r="H155" s="44">
        <f t="shared" si="82"/>
        <v>112.8</v>
      </c>
      <c r="I155" s="45">
        <f t="shared" si="83"/>
        <v>112.7</v>
      </c>
    </row>
    <row r="156" spans="1:9" s="8" customFormat="1" ht="24" x14ac:dyDescent="0.25">
      <c r="A156" s="79">
        <v>2200</v>
      </c>
      <c r="B156" s="107"/>
      <c r="C156" s="129" t="s">
        <v>51</v>
      </c>
      <c r="D156" s="110">
        <f>D157+D158+D159+D160+D164</f>
        <v>49.9</v>
      </c>
      <c r="E156" s="44">
        <f t="shared" ref="E156" si="84">E157+E158+E159+E160+E164</f>
        <v>49.4</v>
      </c>
      <c r="F156" s="44">
        <f t="shared" ref="F156" si="85">F157+F158+F159+F160+F164</f>
        <v>0</v>
      </c>
      <c r="G156" s="44">
        <f t="shared" ref="G156" si="86">G157+G158+G159+G160+G164</f>
        <v>0</v>
      </c>
      <c r="H156" s="44">
        <f t="shared" si="82"/>
        <v>49.9</v>
      </c>
      <c r="I156" s="45">
        <f t="shared" si="83"/>
        <v>49.4</v>
      </c>
    </row>
    <row r="157" spans="1:9" s="8" customFormat="1" ht="24" x14ac:dyDescent="0.25">
      <c r="A157" s="80">
        <v>2210</v>
      </c>
      <c r="B157" s="107"/>
      <c r="C157" s="75" t="s">
        <v>69</v>
      </c>
      <c r="D157" s="110">
        <v>31.4</v>
      </c>
      <c r="E157" s="44">
        <v>31.4</v>
      </c>
      <c r="F157" s="10"/>
      <c r="G157" s="10"/>
      <c r="H157" s="44">
        <f t="shared" si="82"/>
        <v>31.4</v>
      </c>
      <c r="I157" s="45">
        <f t="shared" si="83"/>
        <v>31.4</v>
      </c>
    </row>
    <row r="158" spans="1:9" s="8" customFormat="1" ht="24" x14ac:dyDescent="0.25">
      <c r="A158" s="80">
        <v>2240</v>
      </c>
      <c r="B158" s="107"/>
      <c r="C158" s="75" t="s">
        <v>52</v>
      </c>
      <c r="D158" s="110">
        <v>5.9</v>
      </c>
      <c r="E158" s="44">
        <v>5.9</v>
      </c>
      <c r="F158" s="10"/>
      <c r="G158" s="10"/>
      <c r="H158" s="44">
        <f t="shared" si="82"/>
        <v>5.9</v>
      </c>
      <c r="I158" s="45">
        <f t="shared" si="83"/>
        <v>5.9</v>
      </c>
    </row>
    <row r="159" spans="1:9" s="8" customFormat="1" ht="15.75" x14ac:dyDescent="0.25">
      <c r="A159" s="80">
        <v>2250</v>
      </c>
      <c r="B159" s="107"/>
      <c r="C159" s="75" t="s">
        <v>55</v>
      </c>
      <c r="D159" s="110">
        <v>12.6</v>
      </c>
      <c r="E159" s="44">
        <v>12.1</v>
      </c>
      <c r="F159" s="10"/>
      <c r="G159" s="10"/>
      <c r="H159" s="44">
        <f t="shared" si="82"/>
        <v>12.6</v>
      </c>
      <c r="I159" s="45">
        <f t="shared" si="83"/>
        <v>12.1</v>
      </c>
    </row>
    <row r="160" spans="1:9" s="8" customFormat="1" ht="24" x14ac:dyDescent="0.25">
      <c r="A160" s="80">
        <v>2270</v>
      </c>
      <c r="B160" s="107"/>
      <c r="C160" s="75" t="s">
        <v>56</v>
      </c>
      <c r="D160" s="110">
        <f>D161+D162+D163</f>
        <v>0</v>
      </c>
      <c r="E160" s="44">
        <f t="shared" ref="E160" si="87">E161+E162+E163</f>
        <v>0</v>
      </c>
      <c r="F160" s="44">
        <f t="shared" ref="F160" si="88">F161+F162+F163</f>
        <v>0</v>
      </c>
      <c r="G160" s="44">
        <f t="shared" ref="G160" si="89">G161+G162+G163</f>
        <v>0</v>
      </c>
      <c r="H160" s="44">
        <f t="shared" si="82"/>
        <v>0</v>
      </c>
      <c r="I160" s="45">
        <f t="shared" si="83"/>
        <v>0</v>
      </c>
    </row>
    <row r="161" spans="1:9" s="8" customFormat="1" ht="15.75" x14ac:dyDescent="0.25">
      <c r="A161" s="80">
        <v>2271</v>
      </c>
      <c r="B161" s="107"/>
      <c r="C161" s="75" t="s">
        <v>57</v>
      </c>
      <c r="D161" s="110"/>
      <c r="E161" s="44"/>
      <c r="F161" s="10"/>
      <c r="G161" s="10"/>
      <c r="H161" s="44">
        <f t="shared" si="82"/>
        <v>0</v>
      </c>
      <c r="I161" s="45">
        <f t="shared" si="83"/>
        <v>0</v>
      </c>
    </row>
    <row r="162" spans="1:9" s="8" customFormat="1" ht="24" x14ac:dyDescent="0.25">
      <c r="A162" s="80">
        <v>2272</v>
      </c>
      <c r="B162" s="107"/>
      <c r="C162" s="75" t="s">
        <v>58</v>
      </c>
      <c r="D162" s="110"/>
      <c r="E162" s="44"/>
      <c r="F162" s="10"/>
      <c r="G162" s="10"/>
      <c r="H162" s="44">
        <f t="shared" si="82"/>
        <v>0</v>
      </c>
      <c r="I162" s="45">
        <f t="shared" si="83"/>
        <v>0</v>
      </c>
    </row>
    <row r="163" spans="1:9" s="8" customFormat="1" ht="15.75" x14ac:dyDescent="0.25">
      <c r="A163" s="80">
        <v>2273</v>
      </c>
      <c r="B163" s="107"/>
      <c r="C163" s="75" t="s">
        <v>59</v>
      </c>
      <c r="D163" s="110"/>
      <c r="E163" s="44"/>
      <c r="F163" s="10"/>
      <c r="G163" s="10"/>
      <c r="H163" s="44">
        <f t="shared" si="82"/>
        <v>0</v>
      </c>
      <c r="I163" s="45">
        <f t="shared" si="83"/>
        <v>0</v>
      </c>
    </row>
    <row r="164" spans="1:9" s="21" customFormat="1" ht="33" customHeight="1" x14ac:dyDescent="0.25">
      <c r="A164" s="80">
        <v>2280</v>
      </c>
      <c r="B164" s="107"/>
      <c r="C164" s="75" t="s">
        <v>60</v>
      </c>
      <c r="D164" s="110"/>
      <c r="E164" s="44"/>
      <c r="F164" s="10"/>
      <c r="G164" s="10"/>
      <c r="H164" s="44">
        <f t="shared" si="82"/>
        <v>0</v>
      </c>
      <c r="I164" s="45">
        <f t="shared" si="83"/>
        <v>0</v>
      </c>
    </row>
    <row r="165" spans="1:9" s="8" customFormat="1" ht="48" x14ac:dyDescent="0.25">
      <c r="A165" s="80">
        <v>2282</v>
      </c>
      <c r="B165" s="107"/>
      <c r="C165" s="75" t="s">
        <v>60</v>
      </c>
      <c r="D165" s="110"/>
      <c r="E165" s="44"/>
      <c r="F165" s="10"/>
      <c r="G165" s="10"/>
      <c r="H165" s="44">
        <f t="shared" si="82"/>
        <v>0</v>
      </c>
      <c r="I165" s="45">
        <f t="shared" si="83"/>
        <v>0</v>
      </c>
    </row>
    <row r="166" spans="1:9" s="8" customFormat="1" ht="30" customHeight="1" x14ac:dyDescent="0.25">
      <c r="A166" s="102">
        <v>2800</v>
      </c>
      <c r="B166" s="112"/>
      <c r="C166" s="76" t="s">
        <v>61</v>
      </c>
      <c r="D166" s="110"/>
      <c r="E166" s="44"/>
      <c r="F166" s="10"/>
      <c r="G166" s="10"/>
      <c r="H166" s="44">
        <f t="shared" si="82"/>
        <v>0</v>
      </c>
      <c r="I166" s="45">
        <f t="shared" si="83"/>
        <v>0</v>
      </c>
    </row>
    <row r="167" spans="1:9" s="8" customFormat="1" ht="17.25" customHeight="1" x14ac:dyDescent="0.25">
      <c r="A167" s="104">
        <v>3000</v>
      </c>
      <c r="B167" s="113"/>
      <c r="C167" s="76" t="s">
        <v>62</v>
      </c>
      <c r="D167" s="101"/>
      <c r="E167" s="10"/>
      <c r="F167" s="78">
        <f>F168</f>
        <v>25</v>
      </c>
      <c r="G167" s="78">
        <f>G168</f>
        <v>25</v>
      </c>
      <c r="H167" s="44">
        <f t="shared" si="82"/>
        <v>25</v>
      </c>
      <c r="I167" s="45">
        <f t="shared" si="83"/>
        <v>25</v>
      </c>
    </row>
    <row r="168" spans="1:9" s="8" customFormat="1" ht="24" x14ac:dyDescent="0.25">
      <c r="A168" s="104">
        <v>3100</v>
      </c>
      <c r="B168" s="113"/>
      <c r="C168" s="76" t="s">
        <v>63</v>
      </c>
      <c r="D168" s="101"/>
      <c r="E168" s="10"/>
      <c r="F168" s="78">
        <f>F169</f>
        <v>25</v>
      </c>
      <c r="G168" s="78">
        <f>G169</f>
        <v>25</v>
      </c>
      <c r="H168" s="44">
        <f t="shared" si="82"/>
        <v>25</v>
      </c>
      <c r="I168" s="45">
        <f t="shared" si="83"/>
        <v>25</v>
      </c>
    </row>
    <row r="169" spans="1:9" s="8" customFormat="1" ht="36" x14ac:dyDescent="0.25">
      <c r="A169" s="95">
        <v>3110</v>
      </c>
      <c r="B169" s="106"/>
      <c r="C169" s="75" t="s">
        <v>64</v>
      </c>
      <c r="D169" s="101"/>
      <c r="E169" s="10"/>
      <c r="F169" s="44">
        <v>25</v>
      </c>
      <c r="G169" s="44">
        <v>25</v>
      </c>
      <c r="H169" s="44">
        <f t="shared" si="82"/>
        <v>25</v>
      </c>
      <c r="I169" s="45">
        <f t="shared" si="83"/>
        <v>25</v>
      </c>
    </row>
    <row r="170" spans="1:9" s="8" customFormat="1" ht="15.75" x14ac:dyDescent="0.25">
      <c r="A170" s="117"/>
      <c r="B170" s="106"/>
      <c r="C170" s="114" t="s">
        <v>80</v>
      </c>
      <c r="D170" s="111">
        <f>D151+D167</f>
        <v>727.49999999999989</v>
      </c>
      <c r="E170" s="111">
        <f t="shared" ref="E170:G170" si="90">E151+E167</f>
        <v>724.9</v>
      </c>
      <c r="F170" s="111">
        <f t="shared" si="90"/>
        <v>25</v>
      </c>
      <c r="G170" s="111">
        <f t="shared" si="90"/>
        <v>25</v>
      </c>
      <c r="H170" s="111">
        <f>D170+F170</f>
        <v>752.49999999999989</v>
      </c>
      <c r="I170" s="111">
        <f>E170+G170</f>
        <v>749.9</v>
      </c>
    </row>
    <row r="171" spans="1:9" s="1" customFormat="1" ht="27" x14ac:dyDescent="0.25">
      <c r="A171" s="83"/>
      <c r="B171" s="147" t="s">
        <v>115</v>
      </c>
      <c r="C171" s="225" t="s">
        <v>144</v>
      </c>
      <c r="D171" s="84"/>
      <c r="E171" s="84"/>
      <c r="F171" s="84"/>
      <c r="G171" s="84"/>
      <c r="H171" s="84"/>
      <c r="I171" s="85"/>
    </row>
    <row r="172" spans="1:9" s="1" customFormat="1" ht="15.75" x14ac:dyDescent="0.25">
      <c r="A172" s="79">
        <v>2000</v>
      </c>
      <c r="B172" s="107"/>
      <c r="C172" s="129" t="s">
        <v>50</v>
      </c>
      <c r="D172" s="110">
        <f>D173+D177+D187</f>
        <v>5963.3</v>
      </c>
      <c r="E172" s="44">
        <f t="shared" ref="E172" si="91">E173+E177+E187</f>
        <v>5946.4000000000005</v>
      </c>
      <c r="F172" s="44">
        <f t="shared" ref="F172" si="92">F173+F177+F187</f>
        <v>775.9</v>
      </c>
      <c r="G172" s="44">
        <f t="shared" ref="G172" si="93">G173+G177+G187</f>
        <v>694.4</v>
      </c>
      <c r="H172" s="44">
        <f>D172+F172</f>
        <v>6739.2</v>
      </c>
      <c r="I172" s="45">
        <f>E172+G172</f>
        <v>6640.8</v>
      </c>
    </row>
    <row r="173" spans="1:9" s="1" customFormat="1" ht="24" x14ac:dyDescent="0.25">
      <c r="A173" s="79">
        <v>2100</v>
      </c>
      <c r="B173" s="107"/>
      <c r="C173" s="129" t="s">
        <v>65</v>
      </c>
      <c r="D173" s="110">
        <f>D175+D176</f>
        <v>4693</v>
      </c>
      <c r="E173" s="44">
        <f t="shared" ref="E173:G173" si="94">E175+E176</f>
        <v>4690.1000000000004</v>
      </c>
      <c r="F173" s="44">
        <f t="shared" si="94"/>
        <v>335.5</v>
      </c>
      <c r="G173" s="44">
        <f t="shared" si="94"/>
        <v>295.59999999999997</v>
      </c>
      <c r="H173" s="44">
        <f t="shared" ref="H173:H191" si="95">D173+F173</f>
        <v>5028.5</v>
      </c>
      <c r="I173" s="45">
        <f t="shared" ref="I173:I191" si="96">E173+G173</f>
        <v>4985.7000000000007</v>
      </c>
    </row>
    <row r="174" spans="1:9" s="1" customFormat="1" ht="15.75" x14ac:dyDescent="0.25">
      <c r="A174" s="80">
        <v>2110</v>
      </c>
      <c r="B174" s="107"/>
      <c r="C174" s="130" t="s">
        <v>66</v>
      </c>
      <c r="D174" s="110">
        <f>D175</f>
        <v>3861.8</v>
      </c>
      <c r="E174" s="44">
        <f>E175</f>
        <v>3859.1</v>
      </c>
      <c r="F174" s="10">
        <v>275</v>
      </c>
      <c r="G174" s="10">
        <v>244.2</v>
      </c>
      <c r="H174" s="44">
        <f t="shared" si="95"/>
        <v>4136.8</v>
      </c>
      <c r="I174" s="45">
        <f t="shared" si="96"/>
        <v>4103.3</v>
      </c>
    </row>
    <row r="175" spans="1:9" s="1" customFormat="1" ht="15.75" x14ac:dyDescent="0.25">
      <c r="A175" s="80">
        <v>2111</v>
      </c>
      <c r="B175" s="107"/>
      <c r="C175" s="130" t="s">
        <v>67</v>
      </c>
      <c r="D175" s="110">
        <v>3861.8</v>
      </c>
      <c r="E175" s="44">
        <v>3859.1</v>
      </c>
      <c r="F175" s="10">
        <v>275</v>
      </c>
      <c r="G175" s="10">
        <v>244.2</v>
      </c>
      <c r="H175" s="44">
        <f t="shared" si="95"/>
        <v>4136.8</v>
      </c>
      <c r="I175" s="45">
        <f t="shared" si="96"/>
        <v>4103.3</v>
      </c>
    </row>
    <row r="176" spans="1:9" s="1" customFormat="1" ht="15.75" x14ac:dyDescent="0.25">
      <c r="A176" s="80">
        <v>2120</v>
      </c>
      <c r="B176" s="107"/>
      <c r="C176" s="130" t="s">
        <v>68</v>
      </c>
      <c r="D176" s="110">
        <v>831.2</v>
      </c>
      <c r="E176" s="44">
        <v>831</v>
      </c>
      <c r="F176" s="10">
        <v>60.5</v>
      </c>
      <c r="G176" s="10">
        <v>51.4</v>
      </c>
      <c r="H176" s="44">
        <f t="shared" si="95"/>
        <v>891.7</v>
      </c>
      <c r="I176" s="45">
        <f t="shared" si="96"/>
        <v>882.4</v>
      </c>
    </row>
    <row r="177" spans="1:9" s="1" customFormat="1" ht="24" x14ac:dyDescent="0.25">
      <c r="A177" s="79">
        <v>2200</v>
      </c>
      <c r="B177" s="107"/>
      <c r="C177" s="129" t="s">
        <v>51</v>
      </c>
      <c r="D177" s="110">
        <f>D178+D179+D180+D181+D185</f>
        <v>1270.3000000000002</v>
      </c>
      <c r="E177" s="44">
        <f t="shared" ref="E177" si="97">E178+E179+E180+E181+E185</f>
        <v>1256.3</v>
      </c>
      <c r="F177" s="44">
        <f t="shared" ref="F177" si="98">F178+F179+F180+F181+F185</f>
        <v>435.69999999999993</v>
      </c>
      <c r="G177" s="44">
        <f t="shared" ref="G177" si="99">G178+G179+G180+G181+G185</f>
        <v>394.20000000000005</v>
      </c>
      <c r="H177" s="44">
        <f t="shared" si="95"/>
        <v>1706</v>
      </c>
      <c r="I177" s="45">
        <f t="shared" si="96"/>
        <v>1650.5</v>
      </c>
    </row>
    <row r="178" spans="1:9" s="1" customFormat="1" ht="24" x14ac:dyDescent="0.25">
      <c r="A178" s="80">
        <v>2210</v>
      </c>
      <c r="B178" s="107"/>
      <c r="C178" s="75" t="s">
        <v>69</v>
      </c>
      <c r="D178" s="110">
        <v>147.5</v>
      </c>
      <c r="E178" s="44">
        <v>147.4</v>
      </c>
      <c r="F178" s="10">
        <v>332</v>
      </c>
      <c r="G178" s="10">
        <v>309.2</v>
      </c>
      <c r="H178" s="44">
        <f t="shared" si="95"/>
        <v>479.5</v>
      </c>
      <c r="I178" s="45">
        <f t="shared" si="96"/>
        <v>456.6</v>
      </c>
    </row>
    <row r="179" spans="1:9" s="1" customFormat="1" ht="24" x14ac:dyDescent="0.25">
      <c r="A179" s="80">
        <v>2240</v>
      </c>
      <c r="B179" s="107"/>
      <c r="C179" s="75" t="s">
        <v>52</v>
      </c>
      <c r="D179" s="110">
        <v>275.5</v>
      </c>
      <c r="E179" s="44">
        <v>275.5</v>
      </c>
      <c r="F179" s="10">
        <v>64.900000000000006</v>
      </c>
      <c r="G179" s="10">
        <v>64.400000000000006</v>
      </c>
      <c r="H179" s="44">
        <f t="shared" si="95"/>
        <v>340.4</v>
      </c>
      <c r="I179" s="45">
        <f t="shared" si="96"/>
        <v>339.9</v>
      </c>
    </row>
    <row r="180" spans="1:9" s="1" customFormat="1" ht="15.75" x14ac:dyDescent="0.25">
      <c r="A180" s="80">
        <v>2250</v>
      </c>
      <c r="B180" s="107"/>
      <c r="C180" s="75" t="s">
        <v>55</v>
      </c>
      <c r="D180" s="110">
        <v>7.5</v>
      </c>
      <c r="E180" s="44">
        <v>7.3</v>
      </c>
      <c r="F180" s="10">
        <v>2</v>
      </c>
      <c r="G180" s="10">
        <v>1.1000000000000001</v>
      </c>
      <c r="H180" s="44">
        <f t="shared" si="95"/>
        <v>9.5</v>
      </c>
      <c r="I180" s="45">
        <f t="shared" si="96"/>
        <v>8.4</v>
      </c>
    </row>
    <row r="181" spans="1:9" s="1" customFormat="1" ht="24" x14ac:dyDescent="0.25">
      <c r="A181" s="80">
        <v>2270</v>
      </c>
      <c r="B181" s="107"/>
      <c r="C181" s="75" t="s">
        <v>56</v>
      </c>
      <c r="D181" s="110">
        <f>D182+D183+D184</f>
        <v>837.80000000000007</v>
      </c>
      <c r="E181" s="44">
        <f t="shared" ref="E181" si="100">E182+E183+E184</f>
        <v>824.1</v>
      </c>
      <c r="F181" s="44">
        <f t="shared" ref="F181" si="101">F182+F183+F184</f>
        <v>30.4</v>
      </c>
      <c r="G181" s="44">
        <f t="shared" ref="G181" si="102">G182+G183+G184</f>
        <v>13.200000000000001</v>
      </c>
      <c r="H181" s="44">
        <f t="shared" si="95"/>
        <v>868.2</v>
      </c>
      <c r="I181" s="45">
        <f t="shared" si="96"/>
        <v>837.30000000000007</v>
      </c>
    </row>
    <row r="182" spans="1:9" s="1" customFormat="1" ht="15.75" x14ac:dyDescent="0.25">
      <c r="A182" s="80">
        <v>2271</v>
      </c>
      <c r="B182" s="107"/>
      <c r="C182" s="75" t="s">
        <v>57</v>
      </c>
      <c r="D182" s="110">
        <v>787.7</v>
      </c>
      <c r="E182" s="44">
        <v>775.3</v>
      </c>
      <c r="F182" s="10">
        <v>5</v>
      </c>
      <c r="G182" s="10">
        <v>1</v>
      </c>
      <c r="H182" s="44">
        <f t="shared" si="95"/>
        <v>792.7</v>
      </c>
      <c r="I182" s="45">
        <f t="shared" si="96"/>
        <v>776.3</v>
      </c>
    </row>
    <row r="183" spans="1:9" s="1" customFormat="1" ht="24" x14ac:dyDescent="0.25">
      <c r="A183" s="80">
        <v>2272</v>
      </c>
      <c r="B183" s="107"/>
      <c r="C183" s="75" t="s">
        <v>58</v>
      </c>
      <c r="D183" s="110">
        <v>6</v>
      </c>
      <c r="E183" s="44">
        <v>4.7</v>
      </c>
      <c r="F183" s="10">
        <v>3</v>
      </c>
      <c r="G183" s="10">
        <v>2.9</v>
      </c>
      <c r="H183" s="44">
        <f t="shared" si="95"/>
        <v>9</v>
      </c>
      <c r="I183" s="45">
        <f t="shared" si="96"/>
        <v>7.6</v>
      </c>
    </row>
    <row r="184" spans="1:9" s="1" customFormat="1" ht="15.75" x14ac:dyDescent="0.25">
      <c r="A184" s="80">
        <v>2273</v>
      </c>
      <c r="B184" s="107"/>
      <c r="C184" s="75" t="s">
        <v>59</v>
      </c>
      <c r="D184" s="110">
        <v>44.1</v>
      </c>
      <c r="E184" s="44">
        <v>44.1</v>
      </c>
      <c r="F184" s="10">
        <v>22.4</v>
      </c>
      <c r="G184" s="10">
        <v>9.3000000000000007</v>
      </c>
      <c r="H184" s="44">
        <f t="shared" si="95"/>
        <v>66.5</v>
      </c>
      <c r="I184" s="45">
        <f t="shared" si="96"/>
        <v>53.400000000000006</v>
      </c>
    </row>
    <row r="185" spans="1:9" s="1" customFormat="1" ht="48" x14ac:dyDescent="0.25">
      <c r="A185" s="80">
        <v>2280</v>
      </c>
      <c r="B185" s="107"/>
      <c r="C185" s="75" t="s">
        <v>60</v>
      </c>
      <c r="D185" s="110">
        <f>D186</f>
        <v>2</v>
      </c>
      <c r="E185" s="44">
        <f>E186</f>
        <v>2</v>
      </c>
      <c r="F185" s="10">
        <f>F186</f>
        <v>6.4</v>
      </c>
      <c r="G185" s="10">
        <f>G186</f>
        <v>6.3</v>
      </c>
      <c r="H185" s="44">
        <f t="shared" si="95"/>
        <v>8.4</v>
      </c>
      <c r="I185" s="45">
        <f t="shared" si="96"/>
        <v>8.3000000000000007</v>
      </c>
    </row>
    <row r="186" spans="1:9" s="1" customFormat="1" ht="48" x14ac:dyDescent="0.25">
      <c r="A186" s="80">
        <v>2282</v>
      </c>
      <c r="B186" s="107"/>
      <c r="C186" s="75" t="s">
        <v>60</v>
      </c>
      <c r="D186" s="110">
        <v>2</v>
      </c>
      <c r="E186" s="44">
        <v>2</v>
      </c>
      <c r="F186" s="10">
        <v>6.4</v>
      </c>
      <c r="G186" s="10">
        <v>6.3</v>
      </c>
      <c r="H186" s="44">
        <f t="shared" si="95"/>
        <v>8.4</v>
      </c>
      <c r="I186" s="45">
        <f t="shared" si="96"/>
        <v>8.3000000000000007</v>
      </c>
    </row>
    <row r="187" spans="1:9" s="1" customFormat="1" ht="15.75" x14ac:dyDescent="0.25">
      <c r="A187" s="102">
        <v>2800</v>
      </c>
      <c r="B187" s="112"/>
      <c r="C187" s="76" t="s">
        <v>61</v>
      </c>
      <c r="D187" s="110"/>
      <c r="E187" s="44"/>
      <c r="F187" s="10">
        <v>4.7</v>
      </c>
      <c r="G187" s="10">
        <v>4.5999999999999996</v>
      </c>
      <c r="H187" s="44">
        <f t="shared" si="95"/>
        <v>4.7</v>
      </c>
      <c r="I187" s="45">
        <f t="shared" si="96"/>
        <v>4.5999999999999996</v>
      </c>
    </row>
    <row r="188" spans="1:9" s="1" customFormat="1" ht="15.75" x14ac:dyDescent="0.25">
      <c r="A188" s="104">
        <v>3000</v>
      </c>
      <c r="B188" s="113"/>
      <c r="C188" s="76" t="s">
        <v>62</v>
      </c>
      <c r="D188" s="101"/>
      <c r="E188" s="10"/>
      <c r="F188" s="78">
        <f>F189</f>
        <v>793.1</v>
      </c>
      <c r="G188" s="78">
        <f>G189</f>
        <v>632.1</v>
      </c>
      <c r="H188" s="44">
        <f t="shared" si="95"/>
        <v>793.1</v>
      </c>
      <c r="I188" s="45">
        <f t="shared" si="96"/>
        <v>632.1</v>
      </c>
    </row>
    <row r="189" spans="1:9" s="1" customFormat="1" ht="24" x14ac:dyDescent="0.25">
      <c r="A189" s="104">
        <v>3100</v>
      </c>
      <c r="B189" s="113"/>
      <c r="C189" s="76" t="s">
        <v>63</v>
      </c>
      <c r="D189" s="101"/>
      <c r="E189" s="10"/>
      <c r="F189" s="78">
        <f>F190+F191</f>
        <v>793.1</v>
      </c>
      <c r="G189" s="78">
        <f>G190+G191</f>
        <v>632.1</v>
      </c>
      <c r="H189" s="44">
        <f>H190+H191</f>
        <v>793.1</v>
      </c>
      <c r="I189" s="45">
        <f>I190+I191</f>
        <v>632.1</v>
      </c>
    </row>
    <row r="190" spans="1:9" s="1" customFormat="1" ht="36" x14ac:dyDescent="0.25">
      <c r="A190" s="95">
        <v>3110</v>
      </c>
      <c r="B190" s="106"/>
      <c r="C190" s="75" t="s">
        <v>64</v>
      </c>
      <c r="D190" s="101"/>
      <c r="E190" s="10"/>
      <c r="F190" s="44">
        <v>354.3</v>
      </c>
      <c r="G190" s="44">
        <v>194.3</v>
      </c>
      <c r="H190" s="44">
        <f t="shared" si="95"/>
        <v>354.3</v>
      </c>
      <c r="I190" s="45">
        <f t="shared" si="96"/>
        <v>194.3</v>
      </c>
    </row>
    <row r="191" spans="1:9" s="1" customFormat="1" ht="24" x14ac:dyDescent="0.25">
      <c r="A191" s="103">
        <v>3132</v>
      </c>
      <c r="B191" s="108"/>
      <c r="C191" s="75" t="s">
        <v>74</v>
      </c>
      <c r="D191" s="101"/>
      <c r="E191" s="101"/>
      <c r="F191" s="110">
        <v>438.8</v>
      </c>
      <c r="G191" s="110">
        <v>437.8</v>
      </c>
      <c r="H191" s="44">
        <f t="shared" si="95"/>
        <v>438.8</v>
      </c>
      <c r="I191" s="45">
        <f t="shared" si="96"/>
        <v>437.8</v>
      </c>
    </row>
    <row r="192" spans="1:9" s="1" customFormat="1" ht="15.75" x14ac:dyDescent="0.25">
      <c r="A192" s="117"/>
      <c r="B192" s="106"/>
      <c r="C192" s="120" t="s">
        <v>80</v>
      </c>
      <c r="D192" s="111">
        <f>D188+D172</f>
        <v>5963.3</v>
      </c>
      <c r="E192" s="111">
        <f t="shared" ref="E192:G192" si="103">E188+E172</f>
        <v>5946.4000000000005</v>
      </c>
      <c r="F192" s="111">
        <f>F188+F172</f>
        <v>1569</v>
      </c>
      <c r="G192" s="111">
        <f t="shared" si="103"/>
        <v>1326.5</v>
      </c>
      <c r="H192" s="118">
        <f>D192+F192</f>
        <v>7532.3</v>
      </c>
      <c r="I192" s="119">
        <f>E192+G192</f>
        <v>7272.9000000000005</v>
      </c>
    </row>
    <row r="193" spans="1:9" s="1" customFormat="1" ht="40.5" x14ac:dyDescent="0.25">
      <c r="A193" s="83"/>
      <c r="B193" s="147" t="s">
        <v>138</v>
      </c>
      <c r="C193" s="225" t="s">
        <v>145</v>
      </c>
      <c r="D193" s="84"/>
      <c r="E193" s="84"/>
      <c r="F193" s="84"/>
      <c r="G193" s="84"/>
      <c r="H193" s="84"/>
      <c r="I193" s="85"/>
    </row>
    <row r="194" spans="1:9" s="1" customFormat="1" ht="15.75" x14ac:dyDescent="0.25">
      <c r="A194" s="79">
        <v>2000</v>
      </c>
      <c r="B194" s="107"/>
      <c r="C194" s="129" t="s">
        <v>50</v>
      </c>
      <c r="D194" s="110">
        <f>D196</f>
        <v>14.5</v>
      </c>
      <c r="E194" s="44">
        <f t="shared" ref="E194:G195" si="104">E195</f>
        <v>14.5</v>
      </c>
      <c r="F194" s="44">
        <f t="shared" si="104"/>
        <v>0</v>
      </c>
      <c r="G194" s="44">
        <f t="shared" si="104"/>
        <v>0</v>
      </c>
      <c r="H194" s="44">
        <f>D194+F194</f>
        <v>14.5</v>
      </c>
      <c r="I194" s="45">
        <f>E194+G194</f>
        <v>14.5</v>
      </c>
    </row>
    <row r="195" spans="1:9" ht="15.75" x14ac:dyDescent="0.25">
      <c r="A195" s="79">
        <v>2700</v>
      </c>
      <c r="B195" s="107"/>
      <c r="C195" s="129" t="s">
        <v>73</v>
      </c>
      <c r="D195" s="110">
        <f>D196</f>
        <v>14.5</v>
      </c>
      <c r="E195" s="44">
        <f t="shared" si="104"/>
        <v>14.5</v>
      </c>
      <c r="F195" s="44">
        <f t="shared" si="104"/>
        <v>0</v>
      </c>
      <c r="G195" s="44">
        <f t="shared" si="104"/>
        <v>0</v>
      </c>
      <c r="H195" s="44">
        <f t="shared" ref="H195:H196" si="105">D195+F195</f>
        <v>14.5</v>
      </c>
      <c r="I195" s="45">
        <f t="shared" ref="I195:I196" si="106">E195+G195</f>
        <v>14.5</v>
      </c>
    </row>
    <row r="196" spans="1:9" ht="15.75" x14ac:dyDescent="0.25">
      <c r="A196" s="80">
        <v>2730</v>
      </c>
      <c r="B196" s="107"/>
      <c r="C196" s="75" t="s">
        <v>72</v>
      </c>
      <c r="D196" s="110">
        <v>14.5</v>
      </c>
      <c r="E196" s="44">
        <v>14.5</v>
      </c>
      <c r="F196" s="44"/>
      <c r="G196" s="44"/>
      <c r="H196" s="44">
        <f t="shared" si="105"/>
        <v>14.5</v>
      </c>
      <c r="I196" s="45">
        <f t="shared" si="106"/>
        <v>14.5</v>
      </c>
    </row>
    <row r="197" spans="1:9" ht="40.5" x14ac:dyDescent="0.25">
      <c r="A197" s="83"/>
      <c r="B197" s="186" t="s">
        <v>146</v>
      </c>
      <c r="C197" s="228" t="s">
        <v>147</v>
      </c>
      <c r="D197" s="84"/>
      <c r="E197" s="84"/>
      <c r="F197" s="84"/>
      <c r="G197" s="84"/>
      <c r="H197" s="84"/>
      <c r="I197" s="85"/>
    </row>
    <row r="198" spans="1:9" ht="15.75" x14ac:dyDescent="0.25">
      <c r="A198" s="79">
        <v>2000</v>
      </c>
      <c r="B198" s="107"/>
      <c r="C198" s="129" t="s">
        <v>50</v>
      </c>
      <c r="D198" s="110">
        <f>D199+D203+D213</f>
        <v>2351</v>
      </c>
      <c r="E198" s="44">
        <f t="shared" ref="E198" si="107">E199+E203+E213</f>
        <v>2345.9</v>
      </c>
      <c r="F198" s="44">
        <f t="shared" ref="F198" si="108">F199+F203+F213</f>
        <v>21.2</v>
      </c>
      <c r="G198" s="44">
        <f t="shared" ref="G198" si="109">G199+G203+G213</f>
        <v>21</v>
      </c>
      <c r="H198" s="44">
        <f>D198+F198</f>
        <v>2372.1999999999998</v>
      </c>
      <c r="I198" s="45">
        <f>E198+G198</f>
        <v>2366.9</v>
      </c>
    </row>
    <row r="199" spans="1:9" ht="24" x14ac:dyDescent="0.25">
      <c r="A199" s="79">
        <v>2100</v>
      </c>
      <c r="B199" s="107"/>
      <c r="C199" s="129" t="s">
        <v>65</v>
      </c>
      <c r="D199" s="110">
        <f>D201+D202</f>
        <v>1970.7</v>
      </c>
      <c r="E199" s="44">
        <f t="shared" ref="E199:G199" si="110">E201+E202</f>
        <v>1968.6</v>
      </c>
      <c r="F199" s="44">
        <f t="shared" si="110"/>
        <v>0</v>
      </c>
      <c r="G199" s="44">
        <f t="shared" si="110"/>
        <v>0</v>
      </c>
      <c r="H199" s="44">
        <f t="shared" ref="H199:H216" si="111">D199+F199</f>
        <v>1970.7</v>
      </c>
      <c r="I199" s="45">
        <f t="shared" ref="I199:I216" si="112">E199+G199</f>
        <v>1968.6</v>
      </c>
    </row>
    <row r="200" spans="1:9" ht="15.75" x14ac:dyDescent="0.25">
      <c r="A200" s="80">
        <v>2110</v>
      </c>
      <c r="B200" s="107"/>
      <c r="C200" s="130" t="s">
        <v>66</v>
      </c>
      <c r="D200" s="110">
        <v>1636.2</v>
      </c>
      <c r="E200" s="44">
        <v>1636.2</v>
      </c>
      <c r="F200" s="10"/>
      <c r="G200" s="10"/>
      <c r="H200" s="44">
        <f t="shared" si="111"/>
        <v>1636.2</v>
      </c>
      <c r="I200" s="45">
        <f t="shared" si="112"/>
        <v>1636.2</v>
      </c>
    </row>
    <row r="201" spans="1:9" ht="15.75" x14ac:dyDescent="0.25">
      <c r="A201" s="80">
        <v>2111</v>
      </c>
      <c r="B201" s="107"/>
      <c r="C201" s="130" t="s">
        <v>67</v>
      </c>
      <c r="D201" s="110">
        <v>1636.2</v>
      </c>
      <c r="E201" s="44">
        <v>1636.2</v>
      </c>
      <c r="F201" s="10"/>
      <c r="G201" s="10"/>
      <c r="H201" s="44">
        <f t="shared" si="111"/>
        <v>1636.2</v>
      </c>
      <c r="I201" s="45">
        <f t="shared" si="112"/>
        <v>1636.2</v>
      </c>
    </row>
    <row r="202" spans="1:9" ht="15.75" x14ac:dyDescent="0.25">
      <c r="A202" s="80">
        <v>2120</v>
      </c>
      <c r="B202" s="107"/>
      <c r="C202" s="130" t="s">
        <v>68</v>
      </c>
      <c r="D202" s="110">
        <v>334.5</v>
      </c>
      <c r="E202" s="44">
        <v>332.4</v>
      </c>
      <c r="F202" s="10"/>
      <c r="G202" s="10"/>
      <c r="H202" s="44">
        <f t="shared" si="111"/>
        <v>334.5</v>
      </c>
      <c r="I202" s="45">
        <f t="shared" si="112"/>
        <v>332.4</v>
      </c>
    </row>
    <row r="203" spans="1:9" ht="24" x14ac:dyDescent="0.25">
      <c r="A203" s="79">
        <v>2200</v>
      </c>
      <c r="B203" s="107"/>
      <c r="C203" s="129" t="s">
        <v>51</v>
      </c>
      <c r="D203" s="110">
        <f>D204+D205+D206+D207+D211</f>
        <v>380.3</v>
      </c>
      <c r="E203" s="44">
        <f t="shared" ref="E203" si="113">E204+E205+E206+E207+E211</f>
        <v>377.3</v>
      </c>
      <c r="F203" s="44">
        <f t="shared" ref="F203" si="114">F204+F205+F206+F207+F211</f>
        <v>21.2</v>
      </c>
      <c r="G203" s="44">
        <f t="shared" ref="G203" si="115">G204+G205+G206+G207+G211</f>
        <v>21</v>
      </c>
      <c r="H203" s="44">
        <f t="shared" si="111"/>
        <v>401.5</v>
      </c>
      <c r="I203" s="45">
        <f t="shared" si="112"/>
        <v>398.3</v>
      </c>
    </row>
    <row r="204" spans="1:9" ht="24" x14ac:dyDescent="0.25">
      <c r="A204" s="80">
        <v>2210</v>
      </c>
      <c r="B204" s="107"/>
      <c r="C204" s="75" t="s">
        <v>69</v>
      </c>
      <c r="D204" s="110">
        <v>77.2</v>
      </c>
      <c r="E204" s="44">
        <v>76.8</v>
      </c>
      <c r="F204" s="10">
        <v>20.3</v>
      </c>
      <c r="G204" s="10">
        <v>20.2</v>
      </c>
      <c r="H204" s="44">
        <f t="shared" si="111"/>
        <v>97.5</v>
      </c>
      <c r="I204" s="45">
        <f t="shared" si="112"/>
        <v>97</v>
      </c>
    </row>
    <row r="205" spans="1:9" ht="24" x14ac:dyDescent="0.25">
      <c r="A205" s="80">
        <v>2240</v>
      </c>
      <c r="B205" s="107"/>
      <c r="C205" s="75" t="s">
        <v>52</v>
      </c>
      <c r="D205" s="110">
        <v>104.1</v>
      </c>
      <c r="E205" s="44">
        <v>103.9</v>
      </c>
      <c r="F205" s="10"/>
      <c r="G205" s="10"/>
      <c r="H205" s="44">
        <f t="shared" si="111"/>
        <v>104.1</v>
      </c>
      <c r="I205" s="45">
        <f t="shared" si="112"/>
        <v>103.9</v>
      </c>
    </row>
    <row r="206" spans="1:9" ht="15.75" x14ac:dyDescent="0.25">
      <c r="A206" s="80">
        <v>2250</v>
      </c>
      <c r="B206" s="107"/>
      <c r="C206" s="75" t="s">
        <v>55</v>
      </c>
      <c r="D206" s="110">
        <v>29.7</v>
      </c>
      <c r="E206" s="44">
        <v>29.6</v>
      </c>
      <c r="F206" s="10">
        <v>0.9</v>
      </c>
      <c r="G206" s="10">
        <v>0.8</v>
      </c>
      <c r="H206" s="44">
        <f t="shared" si="111"/>
        <v>30.599999999999998</v>
      </c>
      <c r="I206" s="45">
        <f t="shared" si="112"/>
        <v>30.400000000000002</v>
      </c>
    </row>
    <row r="207" spans="1:9" ht="24" x14ac:dyDescent="0.25">
      <c r="A207" s="80">
        <v>2270</v>
      </c>
      <c r="B207" s="107"/>
      <c r="C207" s="75" t="s">
        <v>56</v>
      </c>
      <c r="D207" s="110">
        <f>D208+D209+D210</f>
        <v>157.1</v>
      </c>
      <c r="E207" s="44">
        <f t="shared" ref="E207" si="116">E208+E209+E210</f>
        <v>154.80000000000001</v>
      </c>
      <c r="F207" s="44">
        <f t="shared" ref="F207" si="117">F208+F209+F210</f>
        <v>0</v>
      </c>
      <c r="G207" s="44">
        <f t="shared" ref="G207" si="118">G208+G209+G210</f>
        <v>0</v>
      </c>
      <c r="H207" s="44">
        <f t="shared" si="111"/>
        <v>157.1</v>
      </c>
      <c r="I207" s="45">
        <f t="shared" si="112"/>
        <v>154.80000000000001</v>
      </c>
    </row>
    <row r="208" spans="1:9" ht="15.75" x14ac:dyDescent="0.25">
      <c r="A208" s="80">
        <v>2271</v>
      </c>
      <c r="B208" s="107"/>
      <c r="C208" s="75" t="s">
        <v>57</v>
      </c>
      <c r="D208" s="110">
        <v>135.19999999999999</v>
      </c>
      <c r="E208" s="44">
        <v>135.1</v>
      </c>
      <c r="F208" s="10"/>
      <c r="G208" s="10"/>
      <c r="H208" s="44">
        <f t="shared" si="111"/>
        <v>135.19999999999999</v>
      </c>
      <c r="I208" s="45">
        <f t="shared" si="112"/>
        <v>135.1</v>
      </c>
    </row>
    <row r="209" spans="1:9" ht="24" x14ac:dyDescent="0.25">
      <c r="A209" s="80">
        <v>2272</v>
      </c>
      <c r="B209" s="107"/>
      <c r="C209" s="75" t="s">
        <v>58</v>
      </c>
      <c r="D209" s="110">
        <v>3.8</v>
      </c>
      <c r="E209" s="44">
        <v>3.8</v>
      </c>
      <c r="F209" s="10"/>
      <c r="G209" s="10"/>
      <c r="H209" s="44">
        <f t="shared" si="111"/>
        <v>3.8</v>
      </c>
      <c r="I209" s="45">
        <f t="shared" si="112"/>
        <v>3.8</v>
      </c>
    </row>
    <row r="210" spans="1:9" ht="15.75" x14ac:dyDescent="0.25">
      <c r="A210" s="80">
        <v>2273</v>
      </c>
      <c r="B210" s="107"/>
      <c r="C210" s="75" t="s">
        <v>59</v>
      </c>
      <c r="D210" s="110">
        <v>18.100000000000001</v>
      </c>
      <c r="E210" s="44">
        <v>15.9</v>
      </c>
      <c r="F210" s="10"/>
      <c r="G210" s="10"/>
      <c r="H210" s="44">
        <f t="shared" si="111"/>
        <v>18.100000000000001</v>
      </c>
      <c r="I210" s="45">
        <f t="shared" si="112"/>
        <v>15.9</v>
      </c>
    </row>
    <row r="211" spans="1:9" ht="48" x14ac:dyDescent="0.25">
      <c r="A211" s="80">
        <v>2280</v>
      </c>
      <c r="B211" s="107"/>
      <c r="C211" s="75" t="s">
        <v>60</v>
      </c>
      <c r="D211" s="110">
        <f>D212</f>
        <v>12.2</v>
      </c>
      <c r="E211" s="44">
        <f>E212</f>
        <v>12.2</v>
      </c>
      <c r="F211" s="10"/>
      <c r="G211" s="10"/>
      <c r="H211" s="44">
        <f t="shared" si="111"/>
        <v>12.2</v>
      </c>
      <c r="I211" s="45">
        <f t="shared" si="112"/>
        <v>12.2</v>
      </c>
    </row>
    <row r="212" spans="1:9" ht="48" x14ac:dyDescent="0.25">
      <c r="A212" s="80">
        <v>2282</v>
      </c>
      <c r="B212" s="107"/>
      <c r="C212" s="75" t="s">
        <v>60</v>
      </c>
      <c r="D212" s="110">
        <v>12.2</v>
      </c>
      <c r="E212" s="44">
        <v>12.2</v>
      </c>
      <c r="F212" s="10"/>
      <c r="G212" s="10"/>
      <c r="H212" s="44">
        <f t="shared" si="111"/>
        <v>12.2</v>
      </c>
      <c r="I212" s="45">
        <f t="shared" si="112"/>
        <v>12.2</v>
      </c>
    </row>
    <row r="213" spans="1:9" ht="15.75" x14ac:dyDescent="0.25">
      <c r="A213" s="102">
        <v>2800</v>
      </c>
      <c r="B213" s="112"/>
      <c r="C213" s="76" t="s">
        <v>61</v>
      </c>
      <c r="D213" s="110"/>
      <c r="E213" s="44"/>
      <c r="F213" s="10"/>
      <c r="G213" s="10"/>
      <c r="H213" s="44">
        <f t="shared" si="111"/>
        <v>0</v>
      </c>
      <c r="I213" s="45">
        <f t="shared" si="112"/>
        <v>0</v>
      </c>
    </row>
    <row r="214" spans="1:9" ht="15.75" x14ac:dyDescent="0.25">
      <c r="A214" s="104">
        <v>3000</v>
      </c>
      <c r="B214" s="113"/>
      <c r="C214" s="76" t="s">
        <v>62</v>
      </c>
      <c r="D214" s="101"/>
      <c r="E214" s="10"/>
      <c r="F214" s="78">
        <f>F215+F216</f>
        <v>23.8</v>
      </c>
      <c r="G214" s="78">
        <f>G215+G216</f>
        <v>23.6</v>
      </c>
      <c r="H214" s="44">
        <f t="shared" si="111"/>
        <v>23.8</v>
      </c>
      <c r="I214" s="45">
        <f t="shared" si="112"/>
        <v>23.6</v>
      </c>
    </row>
    <row r="215" spans="1:9" ht="24" x14ac:dyDescent="0.25">
      <c r="A215" s="104">
        <v>3100</v>
      </c>
      <c r="B215" s="113"/>
      <c r="C215" s="76" t="s">
        <v>63</v>
      </c>
      <c r="D215" s="101"/>
      <c r="E215" s="10"/>
      <c r="F215" s="78"/>
      <c r="G215" s="78"/>
      <c r="H215" s="44">
        <f t="shared" si="111"/>
        <v>0</v>
      </c>
      <c r="I215" s="45">
        <f t="shared" si="112"/>
        <v>0</v>
      </c>
    </row>
    <row r="216" spans="1:9" ht="24" x14ac:dyDescent="0.25">
      <c r="A216" s="95">
        <v>3132</v>
      </c>
      <c r="B216" s="106"/>
      <c r="C216" s="75" t="s">
        <v>74</v>
      </c>
      <c r="D216" s="101"/>
      <c r="E216" s="10"/>
      <c r="F216" s="44">
        <v>23.8</v>
      </c>
      <c r="G216" s="44">
        <v>23.6</v>
      </c>
      <c r="H216" s="44">
        <f t="shared" si="111"/>
        <v>23.8</v>
      </c>
      <c r="I216" s="45">
        <f t="shared" si="112"/>
        <v>23.6</v>
      </c>
    </row>
    <row r="217" spans="1:9" ht="15.75" x14ac:dyDescent="0.25">
      <c r="A217" s="117"/>
      <c r="B217" s="106"/>
      <c r="C217" s="76" t="s">
        <v>80</v>
      </c>
      <c r="D217" s="111">
        <f>D214+D198</f>
        <v>2351</v>
      </c>
      <c r="E217" s="111">
        <f t="shared" ref="E217" si="119">E214+E198</f>
        <v>2345.9</v>
      </c>
      <c r="F217" s="111">
        <f>F214+F198</f>
        <v>45</v>
      </c>
      <c r="G217" s="111">
        <f>G214+G198</f>
        <v>44.6</v>
      </c>
      <c r="H217" s="118">
        <f>D217+F217</f>
        <v>2396</v>
      </c>
      <c r="I217" s="119">
        <f>E217+G217</f>
        <v>2390.5</v>
      </c>
    </row>
    <row r="218" spans="1:9" ht="40.5" x14ac:dyDescent="0.25">
      <c r="A218" s="83"/>
      <c r="B218" s="186" t="s">
        <v>148</v>
      </c>
      <c r="C218" s="228" t="s">
        <v>149</v>
      </c>
      <c r="D218" s="84"/>
      <c r="E218" s="84"/>
      <c r="F218" s="84"/>
      <c r="G218" s="84"/>
      <c r="H218" s="84"/>
      <c r="I218" s="85"/>
    </row>
    <row r="219" spans="1:9" ht="15.75" x14ac:dyDescent="0.25">
      <c r="A219" s="79">
        <v>3000</v>
      </c>
      <c r="B219" s="107"/>
      <c r="C219" s="129" t="s">
        <v>62</v>
      </c>
      <c r="D219" s="110">
        <f>D221</f>
        <v>0</v>
      </c>
      <c r="E219" s="44">
        <f t="shared" ref="E219:G220" si="120">E220</f>
        <v>0</v>
      </c>
      <c r="F219" s="222">
        <f t="shared" si="120"/>
        <v>2589.6999999999998</v>
      </c>
      <c r="G219" s="222">
        <f t="shared" si="120"/>
        <v>2562.1</v>
      </c>
      <c r="H219" s="44">
        <f>D219+F219</f>
        <v>2589.6999999999998</v>
      </c>
      <c r="I219" s="45">
        <f>E219+G219</f>
        <v>2562.1</v>
      </c>
    </row>
    <row r="220" spans="1:9" ht="24" x14ac:dyDescent="0.25">
      <c r="A220" s="79">
        <v>3100</v>
      </c>
      <c r="B220" s="107"/>
      <c r="C220" s="129" t="s">
        <v>63</v>
      </c>
      <c r="D220" s="110">
        <f>D221</f>
        <v>0</v>
      </c>
      <c r="E220" s="44">
        <f t="shared" si="120"/>
        <v>0</v>
      </c>
      <c r="F220" s="222">
        <f t="shared" si="120"/>
        <v>2589.6999999999998</v>
      </c>
      <c r="G220" s="222">
        <f t="shared" si="120"/>
        <v>2562.1</v>
      </c>
      <c r="H220" s="44">
        <f>D220+F220</f>
        <v>2589.6999999999998</v>
      </c>
      <c r="I220" s="45">
        <f t="shared" ref="I220:I221" si="121">E220+G220</f>
        <v>2562.1</v>
      </c>
    </row>
    <row r="221" spans="1:9" ht="24" x14ac:dyDescent="0.25">
      <c r="A221" s="80">
        <v>3142</v>
      </c>
      <c r="B221" s="107"/>
      <c r="C221" s="75" t="s">
        <v>87</v>
      </c>
      <c r="D221" s="110">
        <v>0</v>
      </c>
      <c r="E221" s="44">
        <v>0</v>
      </c>
      <c r="F221" s="222">
        <v>2589.6999999999998</v>
      </c>
      <c r="G221" s="222">
        <v>2562.1</v>
      </c>
      <c r="H221" s="44">
        <f>D221+F221</f>
        <v>2589.6999999999998</v>
      </c>
      <c r="I221" s="45">
        <f t="shared" si="121"/>
        <v>2562.1</v>
      </c>
    </row>
    <row r="222" spans="1:9" ht="15.75" x14ac:dyDescent="0.25">
      <c r="A222" s="80"/>
      <c r="B222" s="223"/>
      <c r="C222" s="76" t="s">
        <v>80</v>
      </c>
      <c r="D222" s="111">
        <v>0</v>
      </c>
      <c r="E222" s="118">
        <v>0</v>
      </c>
      <c r="F222" s="224">
        <v>2589.6999999999998</v>
      </c>
      <c r="G222" s="224">
        <v>2562.1</v>
      </c>
      <c r="H222" s="118">
        <v>2589.6999999999998</v>
      </c>
      <c r="I222" s="119">
        <v>2562.1</v>
      </c>
    </row>
    <row r="223" spans="1:9" ht="27" x14ac:dyDescent="0.25">
      <c r="A223" s="83"/>
      <c r="B223" s="186" t="s">
        <v>150</v>
      </c>
      <c r="C223" s="228" t="s">
        <v>151</v>
      </c>
      <c r="D223" s="84"/>
      <c r="E223" s="84"/>
      <c r="F223" s="84"/>
      <c r="G223" s="84"/>
      <c r="H223" s="84"/>
      <c r="I223" s="85"/>
    </row>
    <row r="224" spans="1:9" ht="15.75" x14ac:dyDescent="0.25">
      <c r="A224" s="79">
        <v>3000</v>
      </c>
      <c r="B224" s="107"/>
      <c r="C224" s="129" t="s">
        <v>62</v>
      </c>
      <c r="D224" s="110">
        <f>D226</f>
        <v>0</v>
      </c>
      <c r="E224" s="44">
        <f t="shared" ref="E224:G225" si="122">E225</f>
        <v>0</v>
      </c>
      <c r="F224" s="44">
        <f>F225</f>
        <v>4543.8999999999996</v>
      </c>
      <c r="G224" s="44">
        <f t="shared" si="122"/>
        <v>1902.6000000000001</v>
      </c>
      <c r="H224" s="44">
        <f>D224+F224</f>
        <v>4543.8999999999996</v>
      </c>
      <c r="I224" s="45">
        <f>E224+G224</f>
        <v>1902.6000000000001</v>
      </c>
    </row>
    <row r="225" spans="1:9" ht="24" x14ac:dyDescent="0.25">
      <c r="A225" s="79">
        <v>3100</v>
      </c>
      <c r="B225" s="107"/>
      <c r="C225" s="129" t="s">
        <v>63</v>
      </c>
      <c r="D225" s="110">
        <f>D226</f>
        <v>0</v>
      </c>
      <c r="E225" s="44">
        <f t="shared" si="122"/>
        <v>0</v>
      </c>
      <c r="F225" s="44">
        <f>F226+F227</f>
        <v>4543.8999999999996</v>
      </c>
      <c r="G225" s="44">
        <f>G226+G227</f>
        <v>1902.6000000000001</v>
      </c>
      <c r="H225" s="44">
        <f>H226+H227</f>
        <v>4543.8999999999996</v>
      </c>
      <c r="I225" s="45">
        <f>I226+I227</f>
        <v>1902.6000000000001</v>
      </c>
    </row>
    <row r="226" spans="1:9" ht="36" x14ac:dyDescent="0.25">
      <c r="A226" s="80">
        <v>3110</v>
      </c>
      <c r="B226" s="107"/>
      <c r="C226" s="75" t="s">
        <v>64</v>
      </c>
      <c r="D226" s="110"/>
      <c r="E226" s="44"/>
      <c r="F226" s="44">
        <v>1028</v>
      </c>
      <c r="G226" s="44">
        <v>275.7</v>
      </c>
      <c r="H226" s="44">
        <f t="shared" ref="H226:H227" si="123">D226+F226</f>
        <v>1028</v>
      </c>
      <c r="I226" s="45">
        <f t="shared" ref="I226:I227" si="124">E226+G226</f>
        <v>275.7</v>
      </c>
    </row>
    <row r="227" spans="1:9" ht="24" x14ac:dyDescent="0.25">
      <c r="A227" s="95">
        <v>3132</v>
      </c>
      <c r="B227" s="106"/>
      <c r="C227" s="131" t="s">
        <v>74</v>
      </c>
      <c r="D227" s="99"/>
      <c r="E227" s="99"/>
      <c r="F227" s="99">
        <v>3515.9</v>
      </c>
      <c r="G227" s="99">
        <v>1626.9</v>
      </c>
      <c r="H227" s="44">
        <f t="shared" si="123"/>
        <v>3515.9</v>
      </c>
      <c r="I227" s="45">
        <f t="shared" si="124"/>
        <v>1626.9</v>
      </c>
    </row>
    <row r="228" spans="1:9" x14ac:dyDescent="0.25">
      <c r="A228" s="229"/>
      <c r="B228" s="229"/>
      <c r="C228" s="76" t="s">
        <v>80</v>
      </c>
      <c r="D228" s="230">
        <v>0</v>
      </c>
      <c r="E228" s="230">
        <v>0</v>
      </c>
      <c r="F228" s="229">
        <v>4543.8999999999996</v>
      </c>
      <c r="G228" s="229">
        <v>1902.6</v>
      </c>
      <c r="H228" s="229">
        <v>4543.8999999999996</v>
      </c>
      <c r="I228" s="229">
        <v>1902.6</v>
      </c>
    </row>
    <row r="232" spans="1:9" x14ac:dyDescent="0.25">
      <c r="B232" s="121" t="s">
        <v>83</v>
      </c>
      <c r="F232" s="121" t="s">
        <v>84</v>
      </c>
    </row>
    <row r="233" spans="1:9" x14ac:dyDescent="0.25">
      <c r="D233" s="122" t="s">
        <v>85</v>
      </c>
      <c r="F233" s="123" t="s">
        <v>86</v>
      </c>
    </row>
  </sheetData>
  <mergeCells count="19">
    <mergeCell ref="A21:C21"/>
    <mergeCell ref="A51:C51"/>
    <mergeCell ref="D16:E16"/>
    <mergeCell ref="A18:A19"/>
    <mergeCell ref="B18:B19"/>
    <mergeCell ref="H1:I1"/>
    <mergeCell ref="H2:I2"/>
    <mergeCell ref="H3:I3"/>
    <mergeCell ref="H4:I4"/>
    <mergeCell ref="D8:E8"/>
    <mergeCell ref="C9:F9"/>
    <mergeCell ref="H18:I18"/>
    <mergeCell ref="F18:G18"/>
    <mergeCell ref="C12:F12"/>
    <mergeCell ref="B14:G14"/>
    <mergeCell ref="C18:C19"/>
    <mergeCell ref="C10:F10"/>
    <mergeCell ref="C11:F11"/>
    <mergeCell ref="D18:E18"/>
  </mergeCells>
  <phoneticPr fontId="12" type="noConversion"/>
  <pageMargins left="0.7086614173228347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0"/>
  <sheetViews>
    <sheetView topLeftCell="A7" workbookViewId="0">
      <selection activeCell="B16" sqref="B16"/>
    </sheetView>
  </sheetViews>
  <sheetFormatPr defaultRowHeight="15" x14ac:dyDescent="0.25"/>
  <cols>
    <col min="1" max="1" width="5.42578125" customWidth="1"/>
    <col min="2" max="2" width="27.42578125" customWidth="1"/>
    <col min="3" max="3" width="9" customWidth="1"/>
    <col min="4" max="4" width="27.140625" customWidth="1"/>
    <col min="5" max="5" width="11.7109375" customWidth="1"/>
    <col min="6" max="6" width="8.85546875" customWidth="1"/>
    <col min="7" max="7" width="8.7109375" customWidth="1"/>
    <col min="8" max="8" width="11.5703125" customWidth="1"/>
    <col min="12" max="12" width="6.7109375" customWidth="1"/>
    <col min="13" max="13" width="10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K1" s="192" t="s">
        <v>9</v>
      </c>
      <c r="L1" s="192"/>
    </row>
    <row r="2" spans="1:13" x14ac:dyDescent="0.25">
      <c r="A2" s="1"/>
      <c r="B2" s="1"/>
      <c r="C2" s="1"/>
      <c r="D2" s="1"/>
      <c r="E2" s="1"/>
      <c r="F2" s="1"/>
      <c r="G2" s="1"/>
      <c r="K2" s="192" t="s">
        <v>10</v>
      </c>
      <c r="L2" s="192"/>
    </row>
    <row r="3" spans="1:13" x14ac:dyDescent="0.25">
      <c r="A3" s="1"/>
      <c r="B3" s="1"/>
      <c r="C3" s="1"/>
      <c r="D3" s="1"/>
      <c r="E3" s="1"/>
      <c r="F3" s="1"/>
      <c r="G3" s="1"/>
      <c r="K3" s="192" t="s">
        <v>11</v>
      </c>
      <c r="L3" s="192"/>
    </row>
    <row r="4" spans="1:13" x14ac:dyDescent="0.25">
      <c r="A4" s="1"/>
      <c r="B4" s="1"/>
      <c r="C4" s="1"/>
      <c r="D4" s="1"/>
      <c r="E4" s="1"/>
      <c r="F4" s="1"/>
      <c r="G4" s="1"/>
      <c r="K4" s="192" t="s">
        <v>12</v>
      </c>
      <c r="L4" s="192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x14ac:dyDescent="0.25">
      <c r="A8" s="1"/>
      <c r="B8" s="1"/>
      <c r="C8" s="1"/>
      <c r="F8" s="187" t="s">
        <v>13</v>
      </c>
      <c r="G8" s="187"/>
      <c r="H8" s="1"/>
      <c r="I8" s="1"/>
    </row>
    <row r="9" spans="1:13" x14ac:dyDescent="0.25">
      <c r="A9" s="1"/>
      <c r="B9" s="1"/>
      <c r="E9" s="187" t="s">
        <v>19</v>
      </c>
      <c r="F9" s="187"/>
      <c r="G9" s="187"/>
      <c r="H9" s="187"/>
      <c r="I9" s="187"/>
    </row>
    <row r="10" spans="1:13" x14ac:dyDescent="0.25">
      <c r="A10" s="1"/>
      <c r="B10" s="1"/>
      <c r="E10" s="187" t="s">
        <v>20</v>
      </c>
      <c r="F10" s="187"/>
      <c r="G10" s="187"/>
      <c r="H10" s="187"/>
      <c r="I10" s="187"/>
    </row>
    <row r="11" spans="1:13" ht="15.75" customHeight="1" x14ac:dyDescent="0.25">
      <c r="A11" s="215" t="s">
        <v>89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x14ac:dyDescent="0.25">
      <c r="A12" s="1"/>
      <c r="C12" s="41"/>
      <c r="D12" s="40" t="s">
        <v>18</v>
      </c>
      <c r="E12" s="40"/>
      <c r="F12" s="40"/>
      <c r="G12" s="40"/>
      <c r="H12" s="1"/>
      <c r="I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3" x14ac:dyDescent="0.25">
      <c r="A14" s="1"/>
      <c r="B14" s="1"/>
      <c r="C14" s="1"/>
      <c r="F14" s="197" t="s">
        <v>118</v>
      </c>
      <c r="G14" s="197"/>
      <c r="H14" s="1"/>
      <c r="I14" s="1"/>
    </row>
    <row r="15" spans="1:13" x14ac:dyDescent="0.25">
      <c r="A15" s="1"/>
      <c r="B15" s="1"/>
      <c r="C15" s="1"/>
      <c r="D15" s="7"/>
      <c r="E15" s="7"/>
      <c r="F15" s="1"/>
      <c r="G15" s="1"/>
      <c r="H15" s="1"/>
      <c r="I15" s="1"/>
    </row>
    <row r="16" spans="1:13" ht="24" customHeight="1" x14ac:dyDescent="0.25">
      <c r="A16" s="24"/>
      <c r="B16" s="150" t="s">
        <v>119</v>
      </c>
      <c r="C16" s="24"/>
      <c r="D16" s="7"/>
      <c r="E16" s="211" t="s">
        <v>88</v>
      </c>
      <c r="F16" s="212"/>
      <c r="G16" s="212"/>
      <c r="H16" s="212"/>
      <c r="I16" s="212"/>
      <c r="J16" s="212"/>
      <c r="K16" s="212"/>
      <c r="L16" s="212"/>
      <c r="M16" s="212"/>
    </row>
    <row r="17" spans="1:13" ht="24" customHeight="1" x14ac:dyDescent="0.25">
      <c r="A17" s="42"/>
      <c r="B17" s="42"/>
      <c r="C17" s="42"/>
      <c r="D17" s="7"/>
      <c r="E17" s="212"/>
      <c r="F17" s="212"/>
      <c r="G17" s="212"/>
      <c r="H17" s="212"/>
      <c r="I17" s="212"/>
      <c r="J17" s="212"/>
      <c r="K17" s="212"/>
      <c r="L17" s="212"/>
      <c r="M17" s="212"/>
    </row>
    <row r="18" spans="1:13" s="27" customFormat="1" ht="30.75" customHeight="1" thickBot="1" x14ac:dyDescent="0.3">
      <c r="A18" s="213" t="s">
        <v>21</v>
      </c>
      <c r="B18" s="213"/>
      <c r="C18" s="213"/>
      <c r="D18" s="25"/>
      <c r="E18" s="214" t="s">
        <v>22</v>
      </c>
      <c r="F18" s="214"/>
      <c r="G18" s="214"/>
      <c r="H18" s="214"/>
      <c r="I18" s="26"/>
    </row>
    <row r="19" spans="1:13" s="30" customFormat="1" ht="50.25" customHeight="1" x14ac:dyDescent="0.25">
      <c r="A19" s="198" t="s">
        <v>23</v>
      </c>
      <c r="B19" s="188" t="s">
        <v>24</v>
      </c>
      <c r="C19" s="188" t="s">
        <v>25</v>
      </c>
      <c r="D19" s="209" t="s">
        <v>26</v>
      </c>
      <c r="E19" s="200" t="s">
        <v>27</v>
      </c>
      <c r="F19" s="201"/>
      <c r="G19" s="202"/>
      <c r="H19" s="203" t="s">
        <v>31</v>
      </c>
      <c r="I19" s="204"/>
      <c r="J19" s="204"/>
      <c r="K19" s="203" t="s">
        <v>32</v>
      </c>
      <c r="L19" s="204"/>
      <c r="M19" s="205"/>
    </row>
    <row r="20" spans="1:13" s="31" customFormat="1" ht="48.75" customHeight="1" thickBot="1" x14ac:dyDescent="0.3">
      <c r="A20" s="199"/>
      <c r="B20" s="191"/>
      <c r="C20" s="191"/>
      <c r="D20" s="210"/>
      <c r="E20" s="32" t="s">
        <v>28</v>
      </c>
      <c r="F20" s="28" t="s">
        <v>29</v>
      </c>
      <c r="G20" s="28" t="s">
        <v>30</v>
      </c>
      <c r="H20" s="32" t="s">
        <v>28</v>
      </c>
      <c r="I20" s="28" t="s">
        <v>29</v>
      </c>
      <c r="J20" s="28" t="s">
        <v>30</v>
      </c>
      <c r="K20" s="32" t="s">
        <v>28</v>
      </c>
      <c r="L20" s="28" t="s">
        <v>29</v>
      </c>
      <c r="M20" s="29" t="s">
        <v>30</v>
      </c>
    </row>
    <row r="21" spans="1:13" s="3" customFormat="1" ht="17.25" customHeight="1" x14ac:dyDescent="0.25">
      <c r="A21" s="35">
        <v>1</v>
      </c>
      <c r="B21" s="46" t="s">
        <v>33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s="8" customFormat="1" ht="16.5" customHeight="1" x14ac:dyDescent="0.25">
      <c r="A22" s="38"/>
      <c r="B22" s="47" t="s">
        <v>34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7"/>
    </row>
    <row r="23" spans="1:13" s="8" customFormat="1" x14ac:dyDescent="0.25">
      <c r="A23" s="38"/>
      <c r="B23" s="51" t="s">
        <v>90</v>
      </c>
      <c r="C23" s="54" t="s">
        <v>54</v>
      </c>
      <c r="D23" s="56" t="s">
        <v>91</v>
      </c>
      <c r="E23" s="146">
        <v>9</v>
      </c>
      <c r="F23" s="10" t="s">
        <v>53</v>
      </c>
      <c r="G23" s="146">
        <v>9</v>
      </c>
      <c r="H23" s="146">
        <v>9</v>
      </c>
      <c r="I23" s="10" t="s">
        <v>53</v>
      </c>
      <c r="J23" s="146">
        <v>9</v>
      </c>
      <c r="K23" s="146" t="s">
        <v>53</v>
      </c>
      <c r="L23" s="10" t="s">
        <v>53</v>
      </c>
      <c r="M23" s="146" t="s">
        <v>53</v>
      </c>
    </row>
    <row r="24" spans="1:13" s="8" customFormat="1" x14ac:dyDescent="0.25">
      <c r="A24" s="38"/>
      <c r="B24" s="51" t="s">
        <v>92</v>
      </c>
      <c r="C24" s="54" t="s">
        <v>54</v>
      </c>
      <c r="D24" s="56" t="s">
        <v>91</v>
      </c>
      <c r="E24" s="146">
        <v>197</v>
      </c>
      <c r="F24" s="10" t="s">
        <v>53</v>
      </c>
      <c r="G24" s="146">
        <v>197</v>
      </c>
      <c r="H24" s="146">
        <v>201</v>
      </c>
      <c r="I24" s="10" t="s">
        <v>53</v>
      </c>
      <c r="J24" s="146">
        <v>201</v>
      </c>
      <c r="K24" s="146">
        <v>4</v>
      </c>
      <c r="L24" s="10" t="s">
        <v>53</v>
      </c>
      <c r="M24" s="146">
        <v>4</v>
      </c>
    </row>
    <row r="25" spans="1:13" s="8" customFormat="1" ht="47.25" customHeight="1" x14ac:dyDescent="0.25">
      <c r="A25" s="38"/>
      <c r="B25" s="51" t="s">
        <v>93</v>
      </c>
      <c r="C25" s="54" t="s">
        <v>54</v>
      </c>
      <c r="D25" s="51" t="s">
        <v>120</v>
      </c>
      <c r="E25" s="146">
        <v>438.25</v>
      </c>
      <c r="F25" s="10" t="s">
        <v>53</v>
      </c>
      <c r="G25" s="146">
        <v>438.25</v>
      </c>
      <c r="H25" s="146">
        <v>441.5</v>
      </c>
      <c r="I25" s="10" t="s">
        <v>53</v>
      </c>
      <c r="J25" s="146">
        <v>441.5</v>
      </c>
      <c r="K25" s="146">
        <v>3.25</v>
      </c>
      <c r="L25" s="10" t="s">
        <v>53</v>
      </c>
      <c r="M25" s="146">
        <v>3.25</v>
      </c>
    </row>
    <row r="26" spans="1:13" s="8" customFormat="1" ht="45" x14ac:dyDescent="0.25">
      <c r="A26" s="38"/>
      <c r="B26" s="51" t="s">
        <v>94</v>
      </c>
      <c r="C26" s="54" t="s">
        <v>54</v>
      </c>
      <c r="D26" s="51" t="s">
        <v>120</v>
      </c>
      <c r="E26" s="151">
        <v>254.5</v>
      </c>
      <c r="F26" s="10" t="s">
        <v>53</v>
      </c>
      <c r="G26" s="151">
        <v>254.5</v>
      </c>
      <c r="H26" s="57">
        <v>256</v>
      </c>
      <c r="I26" s="10" t="s">
        <v>53</v>
      </c>
      <c r="J26" s="57">
        <v>256</v>
      </c>
      <c r="K26" s="152">
        <v>1.5</v>
      </c>
      <c r="L26" s="153" t="s">
        <v>53</v>
      </c>
      <c r="M26" s="152">
        <v>1.5</v>
      </c>
    </row>
    <row r="27" spans="1:13" s="8" customFormat="1" x14ac:dyDescent="0.25">
      <c r="A27" s="38">
        <v>2</v>
      </c>
      <c r="B27" s="47" t="s">
        <v>35</v>
      </c>
      <c r="C27" s="10"/>
      <c r="D27" s="10"/>
      <c r="E27" s="58"/>
      <c r="F27" s="58"/>
      <c r="G27" s="58"/>
      <c r="H27" s="58"/>
      <c r="I27" s="58"/>
      <c r="J27" s="58"/>
      <c r="K27" s="58"/>
      <c r="L27" s="58"/>
      <c r="M27" s="59"/>
    </row>
    <row r="28" spans="1:13" s="8" customFormat="1" x14ac:dyDescent="0.25">
      <c r="A28" s="38"/>
      <c r="B28" s="47" t="s">
        <v>34</v>
      </c>
      <c r="C28" s="10"/>
      <c r="D28" s="10"/>
      <c r="E28" s="58"/>
      <c r="F28" s="58"/>
      <c r="G28" s="58"/>
      <c r="H28" s="58"/>
      <c r="I28" s="58"/>
      <c r="J28" s="58"/>
      <c r="K28" s="58"/>
      <c r="L28" s="58"/>
      <c r="M28" s="59"/>
    </row>
    <row r="29" spans="1:13" s="8" customFormat="1" ht="45.75" customHeight="1" x14ac:dyDescent="0.25">
      <c r="A29" s="38"/>
      <c r="B29" s="53" t="s">
        <v>95</v>
      </c>
      <c r="C29" s="55" t="s">
        <v>96</v>
      </c>
      <c r="D29" s="55" t="s">
        <v>91</v>
      </c>
      <c r="E29" s="58">
        <v>5533</v>
      </c>
      <c r="F29" s="10"/>
      <c r="G29" s="58">
        <v>5533</v>
      </c>
      <c r="H29" s="58">
        <v>5602</v>
      </c>
      <c r="I29" s="10" t="s">
        <v>53</v>
      </c>
      <c r="J29" s="58">
        <v>5602</v>
      </c>
      <c r="K29" s="58">
        <v>69</v>
      </c>
      <c r="L29" s="153" t="s">
        <v>53</v>
      </c>
      <c r="M29" s="59">
        <v>69</v>
      </c>
    </row>
    <row r="30" spans="1:13" s="8" customFormat="1" ht="60" x14ac:dyDescent="0.25">
      <c r="A30" s="38"/>
      <c r="B30" s="51" t="s">
        <v>97</v>
      </c>
      <c r="C30" s="55" t="s">
        <v>96</v>
      </c>
      <c r="D30" s="55" t="s">
        <v>91</v>
      </c>
      <c r="E30" s="57">
        <v>17</v>
      </c>
      <c r="F30" s="10" t="s">
        <v>53</v>
      </c>
      <c r="G30" s="57">
        <v>17</v>
      </c>
      <c r="H30" s="57">
        <v>16</v>
      </c>
      <c r="I30" s="10"/>
      <c r="J30" s="57">
        <v>16</v>
      </c>
      <c r="K30" s="57">
        <v>-1</v>
      </c>
      <c r="L30" s="152" t="s">
        <v>53</v>
      </c>
      <c r="M30" s="59">
        <v>-1</v>
      </c>
    </row>
    <row r="31" spans="1:13" s="8" customFormat="1" x14ac:dyDescent="0.25">
      <c r="A31" s="38">
        <v>3</v>
      </c>
      <c r="B31" s="47" t="s">
        <v>36</v>
      </c>
      <c r="C31" s="10"/>
      <c r="D31" s="10"/>
      <c r="E31" s="58"/>
      <c r="F31" s="58"/>
      <c r="G31" s="58"/>
      <c r="H31" s="58"/>
      <c r="I31" s="58"/>
      <c r="J31" s="58"/>
      <c r="K31" s="58"/>
      <c r="L31" s="58"/>
      <c r="M31" s="59"/>
    </row>
    <row r="32" spans="1:13" s="8" customFormat="1" ht="15" customHeight="1" x14ac:dyDescent="0.25">
      <c r="A32" s="39"/>
      <c r="B32" s="47" t="s">
        <v>34</v>
      </c>
      <c r="C32" s="10"/>
      <c r="D32" s="10"/>
      <c r="E32" s="58"/>
      <c r="F32" s="58"/>
      <c r="G32" s="58"/>
      <c r="H32" s="58"/>
      <c r="I32" s="58"/>
      <c r="J32" s="58"/>
      <c r="K32" s="58"/>
      <c r="L32" s="58"/>
      <c r="M32" s="59"/>
    </row>
    <row r="33" spans="1:13" s="8" customFormat="1" ht="48.75" customHeight="1" x14ac:dyDescent="0.25">
      <c r="A33" s="39"/>
      <c r="B33" s="52" t="s">
        <v>98</v>
      </c>
      <c r="C33" s="55" t="s">
        <v>99</v>
      </c>
      <c r="D33" s="132" t="s">
        <v>100</v>
      </c>
      <c r="E33" s="58">
        <v>15539</v>
      </c>
      <c r="F33" s="10" t="s">
        <v>53</v>
      </c>
      <c r="G33" s="58">
        <v>15539</v>
      </c>
      <c r="H33" s="58">
        <v>15308</v>
      </c>
      <c r="I33" s="10" t="s">
        <v>53</v>
      </c>
      <c r="J33" s="58">
        <v>15308</v>
      </c>
      <c r="K33" s="58">
        <v>-231</v>
      </c>
      <c r="L33" s="153" t="s">
        <v>53</v>
      </c>
      <c r="M33" s="59">
        <v>-231</v>
      </c>
    </row>
    <row r="34" spans="1:13" s="8" customFormat="1" ht="36" x14ac:dyDescent="0.25">
      <c r="A34" s="39"/>
      <c r="B34" s="52" t="s">
        <v>101</v>
      </c>
      <c r="C34" s="55" t="s">
        <v>96</v>
      </c>
      <c r="D34" s="132" t="s">
        <v>102</v>
      </c>
      <c r="E34" s="136">
        <v>12.625</v>
      </c>
      <c r="F34" s="10" t="s">
        <v>53</v>
      </c>
      <c r="G34" s="136">
        <v>12.625</v>
      </c>
      <c r="H34" s="136">
        <v>12.688000000000001</v>
      </c>
      <c r="I34" s="10" t="s">
        <v>53</v>
      </c>
      <c r="J34" s="136">
        <v>12.688000000000001</v>
      </c>
      <c r="K34" s="136">
        <v>6.3E-2</v>
      </c>
      <c r="L34" s="153" t="s">
        <v>53</v>
      </c>
      <c r="M34" s="139">
        <v>6.3E-2</v>
      </c>
    </row>
    <row r="35" spans="1:13" s="8" customFormat="1" ht="36" x14ac:dyDescent="0.25">
      <c r="A35" s="16"/>
      <c r="B35" s="52" t="s">
        <v>103</v>
      </c>
      <c r="C35" s="138" t="s">
        <v>104</v>
      </c>
      <c r="D35" s="132" t="s">
        <v>105</v>
      </c>
      <c r="E35" s="135">
        <v>28.1</v>
      </c>
      <c r="F35" s="10" t="s">
        <v>53</v>
      </c>
      <c r="G35" s="133">
        <v>28.1</v>
      </c>
      <c r="H35" s="133">
        <v>27.87</v>
      </c>
      <c r="I35" s="10" t="s">
        <v>53</v>
      </c>
      <c r="J35" s="133">
        <v>27.87</v>
      </c>
      <c r="K35" s="133">
        <v>-0.23</v>
      </c>
      <c r="L35" s="153" t="s">
        <v>53</v>
      </c>
      <c r="M35" s="134">
        <v>-0.23</v>
      </c>
    </row>
    <row r="36" spans="1:13" s="8" customFormat="1" ht="36" x14ac:dyDescent="0.25">
      <c r="A36" s="124"/>
      <c r="B36" s="137" t="s">
        <v>121</v>
      </c>
      <c r="C36" s="95" t="s">
        <v>106</v>
      </c>
      <c r="D36" s="132" t="s">
        <v>107</v>
      </c>
      <c r="E36" s="154">
        <v>2.2240000000000002</v>
      </c>
      <c r="F36" s="10"/>
      <c r="G36" s="136">
        <v>2.2240000000000002</v>
      </c>
      <c r="H36" s="136">
        <v>2.1960000000000002</v>
      </c>
      <c r="I36" s="10"/>
      <c r="J36" s="136">
        <v>2.1960000000000002</v>
      </c>
      <c r="K36" s="136">
        <v>-2.8000000000000001E-2</v>
      </c>
      <c r="L36" s="10"/>
      <c r="M36" s="139">
        <v>-2.8000000000000001E-2</v>
      </c>
    </row>
    <row r="37" spans="1:13" s="8" customFormat="1" x14ac:dyDescent="0.25">
      <c r="A37" s="38">
        <v>4</v>
      </c>
      <c r="B37" s="47" t="s">
        <v>37</v>
      </c>
      <c r="C37" s="10"/>
      <c r="D37" s="10"/>
      <c r="E37" s="58"/>
      <c r="F37" s="58"/>
      <c r="G37" s="58"/>
      <c r="H37" s="58"/>
      <c r="I37" s="58"/>
      <c r="J37" s="58"/>
      <c r="K37" s="58"/>
      <c r="L37" s="58"/>
      <c r="M37" s="59"/>
    </row>
    <row r="38" spans="1:13" s="8" customFormat="1" x14ac:dyDescent="0.25">
      <c r="A38" s="16"/>
      <c r="B38" s="47" t="s">
        <v>34</v>
      </c>
      <c r="C38" s="10"/>
      <c r="D38" s="10"/>
      <c r="E38" s="58"/>
      <c r="F38" s="58"/>
      <c r="G38" s="58"/>
      <c r="H38" s="58"/>
      <c r="I38" s="58"/>
      <c r="J38" s="58"/>
      <c r="K38" s="58"/>
      <c r="L38" s="58"/>
      <c r="M38" s="59"/>
    </row>
    <row r="39" spans="1:13" s="8" customFormat="1" ht="50.25" customHeight="1" x14ac:dyDescent="0.25">
      <c r="A39" s="140"/>
      <c r="B39" s="141" t="s">
        <v>108</v>
      </c>
      <c r="C39" s="142" t="s">
        <v>111</v>
      </c>
      <c r="D39" s="132" t="s">
        <v>122</v>
      </c>
      <c r="E39" s="143">
        <v>103</v>
      </c>
      <c r="F39" s="143"/>
      <c r="G39" s="143">
        <v>103</v>
      </c>
      <c r="H39" s="155">
        <v>101.6</v>
      </c>
      <c r="I39" s="143"/>
      <c r="J39" s="155">
        <v>101.6</v>
      </c>
      <c r="K39" s="155">
        <v>-1.4</v>
      </c>
      <c r="L39" s="143"/>
      <c r="M39" s="156">
        <v>-1.4</v>
      </c>
    </row>
    <row r="40" spans="1:13" s="8" customFormat="1" ht="51.75" customHeight="1" x14ac:dyDescent="0.25">
      <c r="A40" s="125"/>
      <c r="B40" s="144" t="s">
        <v>109</v>
      </c>
      <c r="C40" s="145" t="s">
        <v>111</v>
      </c>
      <c r="D40" s="132" t="s">
        <v>123</v>
      </c>
      <c r="E40" s="48">
        <v>104.2</v>
      </c>
      <c r="F40" s="58"/>
      <c r="G40" s="48">
        <v>104.2</v>
      </c>
      <c r="H40" s="48">
        <v>100.2</v>
      </c>
      <c r="I40" s="58"/>
      <c r="J40" s="48">
        <v>100.2</v>
      </c>
      <c r="K40" s="48">
        <v>-4</v>
      </c>
      <c r="L40" s="58"/>
      <c r="M40" s="48">
        <v>-4</v>
      </c>
    </row>
    <row r="41" spans="1:13" s="8" customFormat="1" ht="38.25" x14ac:dyDescent="0.25">
      <c r="A41" s="125"/>
      <c r="B41" s="144" t="s">
        <v>110</v>
      </c>
      <c r="C41" s="145" t="s">
        <v>111</v>
      </c>
      <c r="D41" s="145" t="s">
        <v>124</v>
      </c>
      <c r="E41" s="58">
        <v>100</v>
      </c>
      <c r="F41" s="58"/>
      <c r="G41" s="58">
        <v>100</v>
      </c>
      <c r="H41" s="58">
        <v>100</v>
      </c>
      <c r="I41" s="58"/>
      <c r="J41" s="58">
        <v>100</v>
      </c>
      <c r="K41" s="58"/>
      <c r="L41" s="58"/>
      <c r="M41" s="58"/>
    </row>
    <row r="42" spans="1:13" s="8" customFormat="1" x14ac:dyDescent="0.25">
      <c r="A42" s="9"/>
    </row>
    <row r="43" spans="1:13" s="21" customFormat="1" ht="39.75" customHeight="1" x14ac:dyDescent="0.2">
      <c r="A43" s="207" t="s">
        <v>83</v>
      </c>
      <c r="B43" s="207"/>
      <c r="C43" s="207"/>
      <c r="D43" s="207"/>
      <c r="E43" s="22"/>
      <c r="F43" s="22"/>
      <c r="G43" s="207" t="s">
        <v>84</v>
      </c>
      <c r="H43" s="207"/>
    </row>
    <row r="44" spans="1:13" s="8" customFormat="1" x14ac:dyDescent="0.25">
      <c r="A44" s="9"/>
    </row>
    <row r="45" spans="1:13" s="8" customFormat="1" ht="30" customHeight="1" x14ac:dyDescent="0.25">
      <c r="A45" s="208"/>
      <c r="B45" s="208"/>
      <c r="C45" s="208"/>
      <c r="D45" s="33"/>
      <c r="E45" s="33"/>
      <c r="F45" s="34"/>
      <c r="G45" s="33"/>
    </row>
    <row r="46" spans="1:13" s="8" customFormat="1" ht="17.25" customHeight="1" x14ac:dyDescent="0.25">
      <c r="A46" s="9"/>
      <c r="D46" s="23"/>
      <c r="F46" s="206"/>
      <c r="G46" s="206"/>
    </row>
    <row r="47" spans="1:13" s="8" customFormat="1" x14ac:dyDescent="0.25">
      <c r="A47" s="9"/>
    </row>
    <row r="48" spans="1:13" s="8" customFormat="1" x14ac:dyDescent="0.25">
      <c r="A48" s="9"/>
    </row>
    <row r="49" spans="1:1" s="8" customFormat="1" x14ac:dyDescent="0.25">
      <c r="A49" s="9"/>
    </row>
    <row r="50" spans="1:1" s="8" customFormat="1" x14ac:dyDescent="0.25"/>
    <row r="51" spans="1:1" s="8" customFormat="1" x14ac:dyDescent="0.25"/>
    <row r="52" spans="1:1" s="8" customFormat="1" x14ac:dyDescent="0.25"/>
    <row r="53" spans="1:1" s="8" customFormat="1" x14ac:dyDescent="0.25"/>
    <row r="54" spans="1:1" s="8" customFormat="1" x14ac:dyDescent="0.25"/>
    <row r="55" spans="1:1" s="8" customFormat="1" x14ac:dyDescent="0.25"/>
    <row r="56" spans="1:1" s="8" customFormat="1" x14ac:dyDescent="0.25"/>
    <row r="57" spans="1:1" s="8" customFormat="1" x14ac:dyDescent="0.25"/>
    <row r="58" spans="1:1" s="8" customFormat="1" x14ac:dyDescent="0.25"/>
    <row r="59" spans="1:1" s="8" customFormat="1" x14ac:dyDescent="0.25"/>
    <row r="60" spans="1:1" s="8" customFormat="1" x14ac:dyDescent="0.25"/>
    <row r="61" spans="1:1" s="8" customFormat="1" x14ac:dyDescent="0.25"/>
    <row r="62" spans="1:1" s="1" customFormat="1" x14ac:dyDescent="0.25"/>
    <row r="63" spans="1:1" s="1" customFormat="1" x14ac:dyDescent="0.25"/>
    <row r="64" spans="1:1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</sheetData>
  <mergeCells count="23">
    <mergeCell ref="E18:H18"/>
    <mergeCell ref="K1:L1"/>
    <mergeCell ref="K2:L2"/>
    <mergeCell ref="K3:L3"/>
    <mergeCell ref="K4:L4"/>
    <mergeCell ref="E9:I9"/>
    <mergeCell ref="A11:M11"/>
    <mergeCell ref="E19:G19"/>
    <mergeCell ref="A19:A20"/>
    <mergeCell ref="K19:M19"/>
    <mergeCell ref="F8:G8"/>
    <mergeCell ref="F46:G46"/>
    <mergeCell ref="G43:H43"/>
    <mergeCell ref="H19:J19"/>
    <mergeCell ref="A45:C45"/>
    <mergeCell ref="A43:D43"/>
    <mergeCell ref="B19:B20"/>
    <mergeCell ref="C19:C20"/>
    <mergeCell ref="D19:D20"/>
    <mergeCell ref="E16:M17"/>
    <mergeCell ref="E10:I10"/>
    <mergeCell ref="F14:G14"/>
    <mergeCell ref="A18:C1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2"/>
  <sheetViews>
    <sheetView topLeftCell="A19" zoomScaleNormal="100" workbookViewId="0">
      <selection activeCell="K22" sqref="K22"/>
    </sheetView>
  </sheetViews>
  <sheetFormatPr defaultRowHeight="15" x14ac:dyDescent="0.25"/>
  <cols>
    <col min="1" max="1" width="9.42578125" customWidth="1"/>
    <col min="2" max="2" width="20.7109375" customWidth="1"/>
    <col min="3" max="3" width="18.140625" customWidth="1"/>
    <col min="4" max="4" width="26.140625" customWidth="1"/>
    <col min="5" max="5" width="13.140625" customWidth="1"/>
    <col min="6" max="7" width="10.85546875" customWidth="1"/>
    <col min="8" max="8" width="11.5703125" customWidth="1"/>
    <col min="9" max="9" width="13.7109375" customWidth="1"/>
    <col min="10" max="10" width="10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92" t="s">
        <v>9</v>
      </c>
      <c r="I1" s="192"/>
    </row>
    <row r="2" spans="1:14" x14ac:dyDescent="0.25">
      <c r="A2" s="1"/>
      <c r="B2" s="1"/>
      <c r="C2" s="1"/>
      <c r="D2" s="1"/>
      <c r="E2" s="1"/>
      <c r="F2" s="1"/>
      <c r="G2" s="1"/>
      <c r="H2" s="192" t="s">
        <v>10</v>
      </c>
      <c r="I2" s="192"/>
    </row>
    <row r="3" spans="1:14" x14ac:dyDescent="0.25">
      <c r="A3" s="1"/>
      <c r="B3" s="1"/>
      <c r="C3" s="1"/>
      <c r="D3" s="1"/>
      <c r="E3" s="1"/>
      <c r="F3" s="1"/>
      <c r="G3" s="1"/>
      <c r="H3" s="192" t="s">
        <v>11</v>
      </c>
      <c r="I3" s="192"/>
    </row>
    <row r="4" spans="1:14" x14ac:dyDescent="0.25">
      <c r="A4" s="1"/>
      <c r="B4" s="1"/>
      <c r="C4" s="1"/>
      <c r="D4" s="1"/>
      <c r="E4" s="1"/>
      <c r="F4" s="1"/>
      <c r="G4" s="1"/>
      <c r="H4" s="192" t="s">
        <v>12</v>
      </c>
      <c r="I4" s="192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</row>
    <row r="8" spans="1:14" x14ac:dyDescent="0.25">
      <c r="A8" s="1"/>
      <c r="B8" s="1"/>
      <c r="C8" s="1"/>
      <c r="D8" s="187" t="s">
        <v>13</v>
      </c>
      <c r="E8" s="187"/>
      <c r="F8" s="1"/>
      <c r="G8" s="1"/>
      <c r="H8" s="1"/>
      <c r="I8" s="1"/>
    </row>
    <row r="9" spans="1:14" x14ac:dyDescent="0.25">
      <c r="A9" s="1"/>
      <c r="B9" s="1"/>
      <c r="C9" s="187" t="s">
        <v>38</v>
      </c>
      <c r="D9" s="187"/>
      <c r="E9" s="187"/>
      <c r="F9" s="187"/>
      <c r="G9" s="1"/>
      <c r="H9" s="1"/>
      <c r="I9" s="1"/>
    </row>
    <row r="10" spans="1:14" x14ac:dyDescent="0.25">
      <c r="A10" s="1"/>
      <c r="B10" s="1"/>
      <c r="C10" s="187" t="s">
        <v>112</v>
      </c>
      <c r="D10" s="187"/>
      <c r="E10" s="187"/>
      <c r="F10" s="187"/>
      <c r="G10" s="1"/>
      <c r="H10" s="1"/>
      <c r="I10" s="1"/>
    </row>
    <row r="11" spans="1:14" x14ac:dyDescent="0.25">
      <c r="A11" s="1"/>
      <c r="B11" s="1"/>
      <c r="C11" s="187" t="s">
        <v>39</v>
      </c>
      <c r="D11" s="187"/>
      <c r="E11" s="187"/>
      <c r="F11" s="187"/>
      <c r="G11" s="1"/>
      <c r="H11" s="1"/>
      <c r="I11" s="1"/>
    </row>
    <row r="12" spans="1:14" x14ac:dyDescent="0.25">
      <c r="A12" s="1"/>
      <c r="B12" s="1"/>
      <c r="C12" s="187"/>
      <c r="D12" s="187"/>
      <c r="E12" s="187"/>
      <c r="F12" s="187"/>
      <c r="G12" s="1"/>
      <c r="H12" s="1"/>
      <c r="I12" s="1"/>
    </row>
    <row r="13" spans="1:14" ht="15" customHeight="1" x14ac:dyDescent="0.25">
      <c r="A13" s="1"/>
      <c r="B13" s="217" t="s">
        <v>113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</row>
    <row r="14" spans="1:14" x14ac:dyDescent="0.25">
      <c r="A14" s="1"/>
      <c r="B14" s="190" t="s">
        <v>18</v>
      </c>
      <c r="C14" s="190"/>
      <c r="D14" s="190"/>
      <c r="E14" s="190"/>
      <c r="F14" s="190"/>
      <c r="G14" s="190"/>
      <c r="H14" s="1"/>
      <c r="I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4" x14ac:dyDescent="0.25">
      <c r="A16" s="1"/>
      <c r="B16" s="1"/>
      <c r="C16" s="1"/>
      <c r="D16" s="197" t="s">
        <v>125</v>
      </c>
      <c r="E16" s="197"/>
      <c r="F16" s="1"/>
      <c r="G16" s="1"/>
      <c r="H16" s="1"/>
      <c r="I16" s="1"/>
    </row>
    <row r="17" spans="1:12" ht="15.75" thickBot="1" x14ac:dyDescent="0.3">
      <c r="A17" s="1"/>
      <c r="B17" s="1"/>
      <c r="C17" s="1"/>
      <c r="D17" s="1"/>
      <c r="E17" s="1"/>
      <c r="F17" s="1"/>
      <c r="G17" s="1"/>
      <c r="H17" s="1"/>
      <c r="I17" s="2" t="s">
        <v>6</v>
      </c>
    </row>
    <row r="18" spans="1:12" s="4" customFormat="1" ht="14.25" x14ac:dyDescent="0.25">
      <c r="A18" s="198" t="s">
        <v>40</v>
      </c>
      <c r="B18" s="188" t="s">
        <v>41</v>
      </c>
      <c r="C18" s="188" t="s">
        <v>42</v>
      </c>
      <c r="D18" s="203" t="s">
        <v>1</v>
      </c>
      <c r="E18" s="200" t="s">
        <v>43</v>
      </c>
      <c r="F18" s="201"/>
      <c r="G18" s="202"/>
      <c r="H18" s="203" t="s">
        <v>31</v>
      </c>
      <c r="I18" s="204"/>
      <c r="J18" s="205"/>
    </row>
    <row r="19" spans="1:12" s="6" customFormat="1" ht="102" customHeight="1" thickBot="1" x14ac:dyDescent="0.3">
      <c r="A19" s="199"/>
      <c r="B19" s="191"/>
      <c r="C19" s="191"/>
      <c r="D19" s="218"/>
      <c r="E19" s="28" t="s">
        <v>44</v>
      </c>
      <c r="F19" s="28" t="s">
        <v>45</v>
      </c>
      <c r="G19" s="28" t="s">
        <v>30</v>
      </c>
      <c r="H19" s="28" t="s">
        <v>44</v>
      </c>
      <c r="I19" s="28" t="s">
        <v>45</v>
      </c>
      <c r="J19" s="29" t="s">
        <v>30</v>
      </c>
      <c r="K19" s="5"/>
      <c r="L19" s="5"/>
    </row>
    <row r="20" spans="1:12" s="3" customFormat="1" ht="17.25" customHeight="1" thickBot="1" x14ac:dyDescent="0.2">
      <c r="A20" s="11">
        <v>1</v>
      </c>
      <c r="B20" s="6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3">
        <v>10</v>
      </c>
    </row>
    <row r="21" spans="1:12" s="8" customFormat="1" ht="135" x14ac:dyDescent="0.25">
      <c r="A21" s="49"/>
      <c r="B21" s="158" t="s">
        <v>127</v>
      </c>
      <c r="C21" s="159" t="s">
        <v>119</v>
      </c>
      <c r="D21" s="157" t="s">
        <v>126</v>
      </c>
      <c r="E21" s="50">
        <v>444</v>
      </c>
      <c r="F21" s="162">
        <v>167.35</v>
      </c>
      <c r="G21" s="162">
        <v>611.35</v>
      </c>
      <c r="H21" s="50">
        <v>444</v>
      </c>
      <c r="I21" s="163">
        <v>144.78200000000001</v>
      </c>
      <c r="J21" s="164">
        <v>588.78200000000004</v>
      </c>
    </row>
    <row r="22" spans="1:12" s="8" customFormat="1" ht="135" x14ac:dyDescent="0.25">
      <c r="A22" s="16"/>
      <c r="B22" s="160" t="s">
        <v>128</v>
      </c>
      <c r="C22" s="161" t="s">
        <v>119</v>
      </c>
      <c r="D22" s="157" t="s">
        <v>126</v>
      </c>
      <c r="E22" s="165">
        <v>564.20000000000005</v>
      </c>
      <c r="F22" s="165">
        <v>65</v>
      </c>
      <c r="G22" s="165">
        <v>629.20000000000005</v>
      </c>
      <c r="H22" s="165">
        <v>520.79999999999995</v>
      </c>
      <c r="I22" s="165">
        <v>51</v>
      </c>
      <c r="J22" s="166">
        <v>571.79999999999995</v>
      </c>
    </row>
    <row r="23" spans="1:12" s="8" customFormat="1" ht="15.75" thickBot="1" x14ac:dyDescent="0.3">
      <c r="A23" s="18"/>
      <c r="B23" s="19"/>
      <c r="C23" s="19"/>
      <c r="D23" s="19"/>
      <c r="E23" s="167">
        <v>1008.2</v>
      </c>
      <c r="F23" s="168">
        <v>232.35</v>
      </c>
      <c r="G23" s="169">
        <f>E23+F23</f>
        <v>1240.55</v>
      </c>
      <c r="H23" s="168">
        <v>964.8</v>
      </c>
      <c r="I23" s="168">
        <v>195.78200000000001</v>
      </c>
      <c r="J23" s="170">
        <f>J21+J22</f>
        <v>1160.5819999999999</v>
      </c>
    </row>
    <row r="24" spans="1:12" s="8" customFormat="1" x14ac:dyDescent="0.25">
      <c r="A24" s="9"/>
    </row>
    <row r="25" spans="1:12" s="21" customFormat="1" ht="33" customHeight="1" x14ac:dyDescent="0.2">
      <c r="A25" s="216" t="s">
        <v>114</v>
      </c>
      <c r="B25" s="216"/>
      <c r="C25" s="216"/>
      <c r="E25" s="22"/>
      <c r="G25" s="207" t="s">
        <v>84</v>
      </c>
      <c r="H25" s="207"/>
    </row>
    <row r="26" spans="1:12" s="8" customFormat="1" x14ac:dyDescent="0.25">
      <c r="A26" s="9"/>
    </row>
    <row r="27" spans="1:12" s="8" customFormat="1" ht="30" customHeight="1" x14ac:dyDescent="0.25">
      <c r="A27" s="208"/>
      <c r="B27" s="208"/>
      <c r="C27" s="208"/>
      <c r="D27" s="33"/>
      <c r="E27" s="33"/>
      <c r="F27" s="34"/>
      <c r="G27" s="33"/>
    </row>
    <row r="28" spans="1:12" s="8" customFormat="1" ht="17.25" customHeight="1" x14ac:dyDescent="0.25">
      <c r="A28" s="9"/>
      <c r="D28" s="23"/>
      <c r="F28" s="206"/>
      <c r="G28" s="206"/>
    </row>
    <row r="29" spans="1:12" s="8" customFormat="1" x14ac:dyDescent="0.25">
      <c r="A29" s="9"/>
    </row>
    <row r="30" spans="1:12" s="8" customFormat="1" x14ac:dyDescent="0.25">
      <c r="A30" s="9"/>
    </row>
    <row r="31" spans="1:12" s="8" customFormat="1" x14ac:dyDescent="0.25">
      <c r="A31" s="9"/>
    </row>
    <row r="32" spans="1:12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22">
    <mergeCell ref="F28:G28"/>
    <mergeCell ref="D18:D19"/>
    <mergeCell ref="H1:I1"/>
    <mergeCell ref="H2:I2"/>
    <mergeCell ref="H3:I3"/>
    <mergeCell ref="H4:I4"/>
    <mergeCell ref="H18:J18"/>
    <mergeCell ref="B14:G14"/>
    <mergeCell ref="D16:E16"/>
    <mergeCell ref="E18:G18"/>
    <mergeCell ref="C9:F9"/>
    <mergeCell ref="D8:E8"/>
    <mergeCell ref="C10:F10"/>
    <mergeCell ref="C11:F11"/>
    <mergeCell ref="C12:F12"/>
    <mergeCell ref="A27:C27"/>
    <mergeCell ref="A18:A19"/>
    <mergeCell ref="B18:B19"/>
    <mergeCell ref="C18:C19"/>
    <mergeCell ref="A25:C25"/>
    <mergeCell ref="B13:N13"/>
    <mergeCell ref="G25:H2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zoomScaleNormal="100" workbookViewId="0">
      <selection activeCell="L22" sqref="L22"/>
    </sheetView>
  </sheetViews>
  <sheetFormatPr defaultRowHeight="15" x14ac:dyDescent="0.25"/>
  <cols>
    <col min="1" max="1" width="13.5703125" customWidth="1"/>
    <col min="2" max="2" width="15.42578125" customWidth="1"/>
    <col min="3" max="3" width="18.140625" customWidth="1"/>
    <col min="4" max="4" width="12.85546875" customWidth="1"/>
    <col min="5" max="5" width="13.140625" customWidth="1"/>
    <col min="6" max="7" width="10.85546875" customWidth="1"/>
    <col min="8" max="8" width="11.5703125" customWidth="1"/>
    <col min="9" max="9" width="13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92" t="s">
        <v>9</v>
      </c>
      <c r="I1" s="192"/>
    </row>
    <row r="2" spans="1:9" x14ac:dyDescent="0.25">
      <c r="A2" s="1"/>
      <c r="B2" s="1"/>
      <c r="C2" s="1"/>
      <c r="D2" s="1"/>
      <c r="E2" s="1"/>
      <c r="F2" s="1"/>
      <c r="G2" s="1"/>
      <c r="H2" s="192" t="s">
        <v>10</v>
      </c>
      <c r="I2" s="192"/>
    </row>
    <row r="3" spans="1:9" x14ac:dyDescent="0.25">
      <c r="A3" s="1"/>
      <c r="B3" s="1"/>
      <c r="C3" s="1"/>
      <c r="D3" s="1"/>
      <c r="E3" s="1"/>
      <c r="F3" s="1"/>
      <c r="G3" s="1"/>
      <c r="H3" s="192" t="s">
        <v>11</v>
      </c>
      <c r="I3" s="192"/>
    </row>
    <row r="4" spans="1:9" x14ac:dyDescent="0.25">
      <c r="A4" s="1"/>
      <c r="B4" s="1"/>
      <c r="C4" s="1"/>
      <c r="D4" s="1"/>
      <c r="E4" s="1"/>
      <c r="F4" s="1"/>
      <c r="G4" s="1"/>
      <c r="H4" s="192" t="s">
        <v>12</v>
      </c>
      <c r="I4" s="192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87" t="s">
        <v>13</v>
      </c>
      <c r="E8" s="187"/>
      <c r="F8" s="1"/>
      <c r="G8" s="1"/>
      <c r="H8" s="1"/>
      <c r="I8" s="1"/>
    </row>
    <row r="9" spans="1:9" x14ac:dyDescent="0.25">
      <c r="A9" s="1"/>
      <c r="B9" s="1"/>
      <c r="C9" s="187" t="s">
        <v>38</v>
      </c>
      <c r="D9" s="187"/>
      <c r="E9" s="187"/>
      <c r="F9" s="187"/>
      <c r="G9" s="1"/>
      <c r="H9" s="1"/>
      <c r="I9" s="1"/>
    </row>
    <row r="10" spans="1:9" x14ac:dyDescent="0.25">
      <c r="A10" s="1"/>
      <c r="B10" s="1"/>
      <c r="C10" s="187" t="s">
        <v>46</v>
      </c>
      <c r="D10" s="187"/>
      <c r="E10" s="187"/>
      <c r="F10" s="187"/>
      <c r="G10" s="1"/>
      <c r="H10" s="1"/>
      <c r="I10" s="1"/>
    </row>
    <row r="11" spans="1:9" x14ac:dyDescent="0.25">
      <c r="A11" s="1"/>
      <c r="B11" s="1"/>
      <c r="C11" s="187" t="s">
        <v>47</v>
      </c>
      <c r="D11" s="187"/>
      <c r="E11" s="187"/>
      <c r="F11" s="187"/>
      <c r="G11" s="1"/>
      <c r="H11" s="1"/>
      <c r="I11" s="1"/>
    </row>
    <row r="12" spans="1:9" x14ac:dyDescent="0.25">
      <c r="A12" s="1"/>
      <c r="B12" s="1"/>
      <c r="C12" s="187"/>
      <c r="D12" s="187"/>
      <c r="E12" s="187"/>
      <c r="F12" s="187"/>
      <c r="G12" s="1"/>
      <c r="H12" s="1"/>
      <c r="I12" s="1"/>
    </row>
    <row r="13" spans="1:9" x14ac:dyDescent="0.25">
      <c r="A13" s="1"/>
      <c r="B13" s="24"/>
      <c r="C13" s="24"/>
      <c r="D13" s="24"/>
      <c r="E13" s="24"/>
      <c r="F13" s="24"/>
      <c r="G13" s="24"/>
      <c r="H13" s="1"/>
      <c r="I13" s="1"/>
    </row>
    <row r="14" spans="1:9" x14ac:dyDescent="0.25">
      <c r="A14" s="1"/>
      <c r="B14" s="190" t="s">
        <v>18</v>
      </c>
      <c r="C14" s="190"/>
      <c r="D14" s="190"/>
      <c r="E14" s="190"/>
      <c r="F14" s="190"/>
      <c r="G14" s="190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97" t="s">
        <v>129</v>
      </c>
      <c r="E16" s="197"/>
      <c r="F16" s="1"/>
      <c r="G16" s="1"/>
      <c r="H16" s="1"/>
      <c r="I16" s="1"/>
    </row>
    <row r="17" spans="1:11" ht="15.75" thickBot="1" x14ac:dyDescent="0.3">
      <c r="A17" s="1"/>
      <c r="B17" s="1"/>
      <c r="C17" s="1"/>
      <c r="D17" s="1"/>
      <c r="E17" s="1"/>
      <c r="F17" s="1"/>
      <c r="G17" s="1"/>
      <c r="H17" s="1"/>
      <c r="I17" s="2" t="s">
        <v>6</v>
      </c>
    </row>
    <row r="18" spans="1:11" s="4" customFormat="1" ht="14.25" customHeight="1" x14ac:dyDescent="0.25">
      <c r="A18" s="198" t="s">
        <v>42</v>
      </c>
      <c r="B18" s="188" t="s">
        <v>48</v>
      </c>
      <c r="C18" s="203" t="s">
        <v>1</v>
      </c>
      <c r="D18" s="200" t="s">
        <v>43</v>
      </c>
      <c r="E18" s="201"/>
      <c r="F18" s="202"/>
      <c r="G18" s="200" t="s">
        <v>31</v>
      </c>
      <c r="H18" s="201"/>
      <c r="I18" s="219"/>
    </row>
    <row r="19" spans="1:11" s="6" customFormat="1" ht="102" customHeight="1" thickBot="1" x14ac:dyDescent="0.3">
      <c r="A19" s="199"/>
      <c r="B19" s="191"/>
      <c r="C19" s="218"/>
      <c r="D19" s="28" t="s">
        <v>44</v>
      </c>
      <c r="E19" s="28" t="s">
        <v>45</v>
      </c>
      <c r="F19" s="28" t="s">
        <v>30</v>
      </c>
      <c r="G19" s="28" t="s">
        <v>44</v>
      </c>
      <c r="H19" s="28" t="s">
        <v>45</v>
      </c>
      <c r="I19" s="29" t="s">
        <v>30</v>
      </c>
      <c r="J19" s="5"/>
      <c r="K19" s="5"/>
    </row>
    <row r="20" spans="1:11" s="3" customFormat="1" ht="17.25" customHeight="1" thickBot="1" x14ac:dyDescent="0.2">
      <c r="A20" s="11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3">
        <v>9</v>
      </c>
    </row>
    <row r="21" spans="1:11" s="8" customFormat="1" x14ac:dyDescent="0.25">
      <c r="A21" s="43"/>
      <c r="B21" s="14"/>
      <c r="C21" s="14"/>
      <c r="D21" s="14"/>
      <c r="E21" s="14"/>
      <c r="F21" s="14"/>
      <c r="G21" s="14"/>
      <c r="H21" s="14"/>
      <c r="I21" s="15"/>
    </row>
    <row r="22" spans="1:11" s="8" customFormat="1" x14ac:dyDescent="0.25">
      <c r="A22" s="16"/>
      <c r="B22" s="10"/>
      <c r="C22" s="10"/>
      <c r="D22" s="10"/>
      <c r="E22" s="10"/>
      <c r="F22" s="10"/>
      <c r="G22" s="10"/>
      <c r="H22" s="10"/>
      <c r="I22" s="17"/>
    </row>
    <row r="23" spans="1:11" s="8" customFormat="1" ht="15.75" thickBot="1" x14ac:dyDescent="0.3">
      <c r="A23" s="18"/>
      <c r="B23" s="19"/>
      <c r="C23" s="19"/>
      <c r="D23" s="19"/>
      <c r="E23" s="19"/>
      <c r="F23" s="19"/>
      <c r="G23" s="19"/>
      <c r="H23" s="19"/>
      <c r="I23" s="20"/>
    </row>
    <row r="24" spans="1:11" s="8" customFormat="1" x14ac:dyDescent="0.25">
      <c r="A24" s="9"/>
    </row>
    <row r="25" spans="1:11" s="21" customFormat="1" ht="33" customHeight="1" x14ac:dyDescent="0.25">
      <c r="A25" s="220" t="s">
        <v>83</v>
      </c>
      <c r="B25" s="220"/>
      <c r="C25" s="220"/>
      <c r="E25" s="22"/>
      <c r="G25" s="221" t="s">
        <v>84</v>
      </c>
      <c r="H25" s="221"/>
    </row>
    <row r="26" spans="1:11" s="8" customFormat="1" x14ac:dyDescent="0.25">
      <c r="A26" s="9"/>
    </row>
    <row r="27" spans="1:11" s="8" customFormat="1" ht="30" customHeight="1" x14ac:dyDescent="0.25">
      <c r="A27" s="208"/>
      <c r="B27" s="208"/>
      <c r="C27" s="208"/>
      <c r="D27" s="33"/>
      <c r="E27" s="33"/>
      <c r="F27" s="34"/>
      <c r="G27" s="33"/>
    </row>
    <row r="28" spans="1:11" s="8" customFormat="1" ht="17.25" customHeight="1" x14ac:dyDescent="0.25">
      <c r="A28" s="9"/>
      <c r="D28" s="23"/>
      <c r="F28" s="206"/>
      <c r="G28" s="206"/>
    </row>
    <row r="29" spans="1:11" s="8" customFormat="1" x14ac:dyDescent="0.25">
      <c r="A29" s="9"/>
    </row>
    <row r="30" spans="1:11" s="8" customFormat="1" x14ac:dyDescent="0.25">
      <c r="A30" s="9"/>
    </row>
    <row r="31" spans="1:11" s="8" customFormat="1" x14ac:dyDescent="0.25">
      <c r="A31" s="9"/>
    </row>
    <row r="32" spans="1:11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20">
    <mergeCell ref="H1:I1"/>
    <mergeCell ref="H2:I2"/>
    <mergeCell ref="H3:I3"/>
    <mergeCell ref="H4:I4"/>
    <mergeCell ref="D16:E16"/>
    <mergeCell ref="B14:G14"/>
    <mergeCell ref="C9:F9"/>
    <mergeCell ref="D8:E8"/>
    <mergeCell ref="C10:F10"/>
    <mergeCell ref="C11:F11"/>
    <mergeCell ref="C12:F12"/>
    <mergeCell ref="A27:C27"/>
    <mergeCell ref="F28:G28"/>
    <mergeCell ref="D18:F18"/>
    <mergeCell ref="G18:I18"/>
    <mergeCell ref="A18:A19"/>
    <mergeCell ref="B18:B19"/>
    <mergeCell ref="C18:C19"/>
    <mergeCell ref="A25:C25"/>
    <mergeCell ref="G25:H2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2"/>
  <sheetViews>
    <sheetView zoomScaleNormal="100" workbookViewId="0">
      <selection activeCell="J132" sqref="J132"/>
    </sheetView>
  </sheetViews>
  <sheetFormatPr defaultRowHeight="15" x14ac:dyDescent="0.25"/>
  <cols>
    <col min="2" max="2" width="35.42578125" customWidth="1"/>
    <col min="3" max="3" width="12" customWidth="1"/>
    <col min="4" max="4" width="12.7109375" customWidth="1"/>
    <col min="5" max="5" width="13" customWidth="1"/>
    <col min="6" max="8" width="13.140625" customWidth="1"/>
    <col min="9" max="9" width="12.42578125" customWidth="1"/>
    <col min="10" max="10" width="11.85546875" customWidth="1"/>
  </cols>
  <sheetData>
    <row r="1" spans="1:10" ht="30.75" thickBot="1" x14ac:dyDescent="0.3">
      <c r="B1" s="175" t="s">
        <v>117</v>
      </c>
      <c r="C1" t="s">
        <v>78</v>
      </c>
      <c r="E1" t="s">
        <v>79</v>
      </c>
      <c r="G1" s="181" t="s">
        <v>132</v>
      </c>
      <c r="H1" s="181" t="s">
        <v>132</v>
      </c>
      <c r="I1" t="s">
        <v>5</v>
      </c>
    </row>
    <row r="2" spans="1:10" ht="16.5" thickBot="1" x14ac:dyDescent="0.3">
      <c r="A2" s="79">
        <v>2000</v>
      </c>
      <c r="B2" s="68" t="s">
        <v>50</v>
      </c>
      <c r="C2" s="171">
        <f>C3+C7+C19</f>
        <v>4214331.7</v>
      </c>
      <c r="D2" s="176">
        <f t="shared" ref="D2:F2" si="0">D3+D7+D19</f>
        <v>2618753.17</v>
      </c>
      <c r="E2" s="171">
        <f t="shared" si="0"/>
        <v>235601.2</v>
      </c>
      <c r="F2" s="176">
        <f t="shared" si="0"/>
        <v>235601.2</v>
      </c>
      <c r="G2" s="171"/>
      <c r="H2" s="176"/>
      <c r="I2" s="173">
        <f>C2+E2+G2</f>
        <v>4449932.9000000004</v>
      </c>
      <c r="J2" s="177">
        <f>D2+F2+H2</f>
        <v>2854354.37</v>
      </c>
    </row>
    <row r="3" spans="1:10" ht="24.75" thickBot="1" x14ac:dyDescent="0.3">
      <c r="A3" s="79">
        <v>2100</v>
      </c>
      <c r="B3" s="69" t="s">
        <v>65</v>
      </c>
      <c r="C3" s="171">
        <f>C5+C6</f>
        <v>159047.63</v>
      </c>
      <c r="D3" s="176">
        <f t="shared" ref="D3:E3" si="1">D5+D6</f>
        <v>153975.56</v>
      </c>
      <c r="E3" s="171">
        <f t="shared" si="1"/>
        <v>0</v>
      </c>
      <c r="F3" s="176">
        <f t="shared" ref="F3" si="2">F5+F6</f>
        <v>0</v>
      </c>
      <c r="G3" s="171"/>
      <c r="H3" s="176"/>
      <c r="I3" s="173">
        <f t="shared" ref="I3:I19" si="3">C3+E3</f>
        <v>159047.63</v>
      </c>
      <c r="J3" s="177">
        <f t="shared" ref="J3:J19" si="4">D3+F3</f>
        <v>153975.56</v>
      </c>
    </row>
    <row r="4" spans="1:10" ht="16.5" thickBot="1" x14ac:dyDescent="0.3">
      <c r="A4" s="80">
        <v>2110</v>
      </c>
      <c r="B4" s="70" t="s">
        <v>66</v>
      </c>
      <c r="C4" s="171">
        <v>127490.27</v>
      </c>
      <c r="D4" s="176">
        <v>123640.09</v>
      </c>
      <c r="E4" s="171"/>
      <c r="F4" s="176"/>
      <c r="G4" s="171"/>
      <c r="H4" s="176"/>
      <c r="I4" s="173">
        <f t="shared" si="3"/>
        <v>127490.27</v>
      </c>
      <c r="J4" s="177">
        <f t="shared" si="4"/>
        <v>123640.09</v>
      </c>
    </row>
    <row r="5" spans="1:10" ht="16.5" thickBot="1" x14ac:dyDescent="0.3">
      <c r="A5" s="80">
        <v>2111</v>
      </c>
      <c r="B5" s="70" t="s">
        <v>67</v>
      </c>
      <c r="C5" s="171">
        <v>127490.27</v>
      </c>
      <c r="D5" s="176">
        <v>123640.09</v>
      </c>
      <c r="E5" s="171"/>
      <c r="F5" s="176"/>
      <c r="G5" s="171"/>
      <c r="H5" s="176"/>
      <c r="I5" s="173">
        <f t="shared" si="3"/>
        <v>127490.27</v>
      </c>
      <c r="J5" s="177">
        <f t="shared" si="4"/>
        <v>123640.09</v>
      </c>
    </row>
    <row r="6" spans="1:10" ht="16.5" thickBot="1" x14ac:dyDescent="0.3">
      <c r="A6" s="80">
        <v>2120</v>
      </c>
      <c r="B6" s="70" t="s">
        <v>68</v>
      </c>
      <c r="C6" s="171">
        <v>31557.360000000001</v>
      </c>
      <c r="D6" s="176">
        <v>30335.47</v>
      </c>
      <c r="E6" s="171"/>
      <c r="F6" s="176"/>
      <c r="G6" s="171"/>
      <c r="H6" s="176"/>
      <c r="I6" s="173">
        <f t="shared" si="3"/>
        <v>31557.360000000001</v>
      </c>
      <c r="J6" s="177">
        <f t="shared" si="4"/>
        <v>30335.47</v>
      </c>
    </row>
    <row r="7" spans="1:10" ht="16.5" thickBot="1" x14ac:dyDescent="0.3">
      <c r="A7" s="79">
        <v>2200</v>
      </c>
      <c r="B7" s="69" t="s">
        <v>51</v>
      </c>
      <c r="C7" s="171">
        <f>C8+C10+C11+C12+C17+C9</f>
        <v>4055284.0700000003</v>
      </c>
      <c r="D7" s="176">
        <f t="shared" ref="D7:F7" si="5">D8+D10+D11+D12+D17+D9</f>
        <v>2464777.61</v>
      </c>
      <c r="E7" s="171">
        <f t="shared" si="5"/>
        <v>235601.2</v>
      </c>
      <c r="F7" s="176">
        <f t="shared" si="5"/>
        <v>235601.2</v>
      </c>
      <c r="G7" s="171"/>
      <c r="H7" s="176"/>
      <c r="I7" s="173">
        <f t="shared" si="3"/>
        <v>4290885.2700000005</v>
      </c>
      <c r="J7" s="177">
        <f t="shared" si="4"/>
        <v>2700378.81</v>
      </c>
    </row>
    <row r="8" spans="1:10" ht="16.5" thickBot="1" x14ac:dyDescent="0.3">
      <c r="A8" s="80">
        <v>2210</v>
      </c>
      <c r="B8" s="64" t="s">
        <v>69</v>
      </c>
      <c r="C8" s="171">
        <v>31700.6</v>
      </c>
      <c r="D8" s="176">
        <v>25918.73</v>
      </c>
      <c r="E8" s="171">
        <v>235601.2</v>
      </c>
      <c r="F8" s="176">
        <v>235601.2</v>
      </c>
      <c r="G8" s="171"/>
      <c r="H8" s="176"/>
      <c r="I8" s="173">
        <f t="shared" si="3"/>
        <v>267301.8</v>
      </c>
      <c r="J8" s="177">
        <f t="shared" si="4"/>
        <v>261519.93000000002</v>
      </c>
    </row>
    <row r="9" spans="1:10" ht="16.5" thickBot="1" x14ac:dyDescent="0.3">
      <c r="A9" s="80">
        <v>2230</v>
      </c>
      <c r="B9" s="65"/>
      <c r="C9" s="171">
        <v>4020683.47</v>
      </c>
      <c r="D9" s="176">
        <v>2435969.44</v>
      </c>
      <c r="E9" s="171"/>
      <c r="F9" s="176"/>
      <c r="G9" s="171"/>
      <c r="H9" s="176"/>
      <c r="I9" s="173">
        <f t="shared" si="3"/>
        <v>4020683.47</v>
      </c>
      <c r="J9" s="177">
        <f t="shared" si="4"/>
        <v>2435969.44</v>
      </c>
    </row>
    <row r="10" spans="1:10" ht="16.5" thickBot="1" x14ac:dyDescent="0.3">
      <c r="A10" s="80">
        <v>2240</v>
      </c>
      <c r="B10" s="65" t="s">
        <v>52</v>
      </c>
      <c r="C10" s="171"/>
      <c r="D10" s="176"/>
      <c r="E10" s="171"/>
      <c r="F10" s="176"/>
      <c r="G10" s="171"/>
      <c r="H10" s="176"/>
      <c r="I10" s="173">
        <f t="shared" si="3"/>
        <v>0</v>
      </c>
      <c r="J10" s="177">
        <f t="shared" si="4"/>
        <v>0</v>
      </c>
    </row>
    <row r="11" spans="1:10" ht="16.5" thickBot="1" x14ac:dyDescent="0.3">
      <c r="A11" s="80">
        <v>2250</v>
      </c>
      <c r="B11" s="64" t="s">
        <v>55</v>
      </c>
      <c r="C11" s="171"/>
      <c r="D11" s="176"/>
      <c r="E11" s="171"/>
      <c r="F11" s="176"/>
      <c r="G11" s="171"/>
      <c r="H11" s="176"/>
      <c r="I11" s="173">
        <f t="shared" si="3"/>
        <v>0</v>
      </c>
      <c r="J11" s="177">
        <f t="shared" si="4"/>
        <v>0</v>
      </c>
    </row>
    <row r="12" spans="1:10" ht="16.5" thickBot="1" x14ac:dyDescent="0.3">
      <c r="A12" s="80">
        <v>2270</v>
      </c>
      <c r="B12" s="65" t="s">
        <v>56</v>
      </c>
      <c r="C12" s="171">
        <f>C13+C14+C15+C16</f>
        <v>2900</v>
      </c>
      <c r="D12" s="176">
        <f t="shared" ref="D12:F12" si="6">D13+D14+D15+D16</f>
        <v>2889.44</v>
      </c>
      <c r="E12" s="171">
        <f t="shared" si="6"/>
        <v>0</v>
      </c>
      <c r="F12" s="176">
        <f t="shared" si="6"/>
        <v>0</v>
      </c>
      <c r="G12" s="171"/>
      <c r="H12" s="176"/>
      <c r="I12" s="173">
        <f t="shared" si="3"/>
        <v>2900</v>
      </c>
      <c r="J12" s="177">
        <f t="shared" si="4"/>
        <v>2889.44</v>
      </c>
    </row>
    <row r="13" spans="1:10" ht="16.5" thickBot="1" x14ac:dyDescent="0.3">
      <c r="A13" s="80">
        <v>2271</v>
      </c>
      <c r="B13" s="65" t="s">
        <v>57</v>
      </c>
      <c r="C13" s="171"/>
      <c r="D13" s="176"/>
      <c r="E13" s="171"/>
      <c r="F13" s="176"/>
      <c r="G13" s="171"/>
      <c r="H13" s="176"/>
      <c r="I13" s="173">
        <f t="shared" si="3"/>
        <v>0</v>
      </c>
      <c r="J13" s="177">
        <f t="shared" si="4"/>
        <v>0</v>
      </c>
    </row>
    <row r="14" spans="1:10" ht="16.5" thickBot="1" x14ac:dyDescent="0.3">
      <c r="A14" s="80">
        <v>2272</v>
      </c>
      <c r="B14" s="65" t="s">
        <v>58</v>
      </c>
      <c r="C14" s="171"/>
      <c r="D14" s="176"/>
      <c r="E14" s="171"/>
      <c r="F14" s="176"/>
      <c r="G14" s="171"/>
      <c r="H14" s="176"/>
      <c r="I14" s="173">
        <f t="shared" si="3"/>
        <v>0</v>
      </c>
      <c r="J14" s="177">
        <f t="shared" si="4"/>
        <v>0</v>
      </c>
    </row>
    <row r="15" spans="1:10" ht="16.5" thickBot="1" x14ac:dyDescent="0.3">
      <c r="A15" s="80">
        <v>2273</v>
      </c>
      <c r="B15" s="65" t="s">
        <v>59</v>
      </c>
      <c r="C15" s="171">
        <v>2900</v>
      </c>
      <c r="D15" s="176">
        <v>2889.44</v>
      </c>
      <c r="E15" s="171"/>
      <c r="F15" s="176"/>
      <c r="G15" s="171"/>
      <c r="H15" s="176"/>
      <c r="I15" s="173">
        <f t="shared" si="3"/>
        <v>2900</v>
      </c>
      <c r="J15" s="177">
        <f t="shared" si="4"/>
        <v>2889.44</v>
      </c>
    </row>
    <row r="16" spans="1:10" ht="16.5" thickBot="1" x14ac:dyDescent="0.3">
      <c r="A16" s="80">
        <v>2274</v>
      </c>
      <c r="B16" s="65"/>
      <c r="C16" s="171"/>
      <c r="D16" s="176"/>
      <c r="E16" s="171"/>
      <c r="F16" s="176"/>
      <c r="G16" s="171"/>
      <c r="H16" s="176"/>
      <c r="I16" s="173">
        <f t="shared" si="3"/>
        <v>0</v>
      </c>
      <c r="J16" s="177">
        <f t="shared" si="4"/>
        <v>0</v>
      </c>
    </row>
    <row r="17" spans="1:10" ht="36.75" thickBot="1" x14ac:dyDescent="0.3">
      <c r="A17" s="80">
        <v>2280</v>
      </c>
      <c r="B17" s="64" t="s">
        <v>60</v>
      </c>
      <c r="C17" s="171">
        <f>C18</f>
        <v>0</v>
      </c>
      <c r="D17" s="176">
        <f t="shared" ref="D17" si="7">D18</f>
        <v>0</v>
      </c>
      <c r="E17" s="171"/>
      <c r="F17" s="176"/>
      <c r="G17" s="171"/>
      <c r="H17" s="176"/>
      <c r="I17" s="173">
        <f t="shared" si="3"/>
        <v>0</v>
      </c>
      <c r="J17" s="177">
        <f t="shared" si="4"/>
        <v>0</v>
      </c>
    </row>
    <row r="18" spans="1:10" ht="36.75" thickBot="1" x14ac:dyDescent="0.3">
      <c r="A18" s="80">
        <v>2282</v>
      </c>
      <c r="B18" s="64" t="s">
        <v>60</v>
      </c>
      <c r="C18" s="171"/>
      <c r="D18" s="176"/>
      <c r="E18" s="171"/>
      <c r="F18" s="176"/>
      <c r="G18" s="171"/>
      <c r="H18" s="176"/>
      <c r="I18" s="173">
        <f t="shared" si="3"/>
        <v>0</v>
      </c>
      <c r="J18" s="177">
        <f t="shared" si="4"/>
        <v>0</v>
      </c>
    </row>
    <row r="19" spans="1:10" ht="16.5" thickBot="1" x14ac:dyDescent="0.3">
      <c r="A19" s="79">
        <v>2800</v>
      </c>
      <c r="B19" s="77" t="s">
        <v>61</v>
      </c>
      <c r="C19" s="171"/>
      <c r="D19" s="176"/>
      <c r="E19" s="171"/>
      <c r="F19" s="176"/>
      <c r="G19" s="171"/>
      <c r="H19" s="176"/>
      <c r="I19" s="173">
        <f t="shared" si="3"/>
        <v>0</v>
      </c>
      <c r="J19" s="177">
        <f t="shared" si="4"/>
        <v>0</v>
      </c>
    </row>
    <row r="20" spans="1:10" ht="16.5" thickBot="1" x14ac:dyDescent="0.3">
      <c r="A20" s="71">
        <v>3000</v>
      </c>
      <c r="B20" s="67" t="s">
        <v>62</v>
      </c>
      <c r="C20" s="171">
        <f>C21</f>
        <v>9760</v>
      </c>
      <c r="D20" s="171">
        <f t="shared" ref="D20:F20" si="8">D21</f>
        <v>9760</v>
      </c>
      <c r="E20" s="171">
        <f t="shared" si="8"/>
        <v>27730</v>
      </c>
      <c r="F20" s="171">
        <f t="shared" si="8"/>
        <v>27730</v>
      </c>
      <c r="G20" s="171">
        <f>G21</f>
        <v>170900</v>
      </c>
      <c r="H20" s="171">
        <f>H21</f>
        <v>121596.8</v>
      </c>
      <c r="I20" s="173">
        <f t="shared" ref="I20:J23" si="9">C20+E20+G20</f>
        <v>208390</v>
      </c>
      <c r="J20" s="177">
        <f t="shared" si="9"/>
        <v>159086.79999999999</v>
      </c>
    </row>
    <row r="21" spans="1:10" ht="16.5" thickBot="1" x14ac:dyDescent="0.3">
      <c r="A21" s="72">
        <v>3100</v>
      </c>
      <c r="B21" s="66" t="s">
        <v>63</v>
      </c>
      <c r="C21" s="171">
        <f>C22+C23</f>
        <v>9760</v>
      </c>
      <c r="D21" s="171">
        <f t="shared" ref="D21:F21" si="10">D22+D23</f>
        <v>9760</v>
      </c>
      <c r="E21" s="171">
        <f t="shared" si="10"/>
        <v>27730</v>
      </c>
      <c r="F21" s="171">
        <f t="shared" si="10"/>
        <v>27730</v>
      </c>
      <c r="G21" s="171">
        <f>G22+G23</f>
        <v>170900</v>
      </c>
      <c r="H21" s="171">
        <f>H22+H23</f>
        <v>121596.8</v>
      </c>
      <c r="I21" s="173">
        <f t="shared" si="9"/>
        <v>208390</v>
      </c>
      <c r="J21" s="177">
        <f t="shared" si="9"/>
        <v>159086.79999999999</v>
      </c>
    </row>
    <row r="22" spans="1:10" ht="24" x14ac:dyDescent="0.25">
      <c r="A22" s="73">
        <v>3110</v>
      </c>
      <c r="B22" s="74" t="s">
        <v>64</v>
      </c>
      <c r="C22" s="172">
        <v>9760</v>
      </c>
      <c r="D22" s="178">
        <v>9760</v>
      </c>
      <c r="E22" s="172">
        <v>27730</v>
      </c>
      <c r="F22" s="178">
        <v>27730</v>
      </c>
      <c r="G22" s="172">
        <v>1700</v>
      </c>
      <c r="H22" s="178"/>
      <c r="I22" s="179">
        <f t="shared" si="9"/>
        <v>39190</v>
      </c>
      <c r="J22" s="180">
        <f t="shared" si="9"/>
        <v>37490</v>
      </c>
    </row>
    <row r="23" spans="1:10" x14ac:dyDescent="0.25">
      <c r="A23" s="99">
        <v>3132</v>
      </c>
      <c r="B23" s="99"/>
      <c r="C23" s="173"/>
      <c r="D23" s="177"/>
      <c r="E23" s="173"/>
      <c r="F23" s="177"/>
      <c r="G23" s="179">
        <v>169200</v>
      </c>
      <c r="H23" s="180">
        <v>121596.8</v>
      </c>
      <c r="I23" s="179">
        <f t="shared" si="9"/>
        <v>169200</v>
      </c>
      <c r="J23" s="180">
        <f t="shared" si="9"/>
        <v>121596.8</v>
      </c>
    </row>
    <row r="24" spans="1:10" x14ac:dyDescent="0.25">
      <c r="C24" s="174">
        <f>C2+C20</f>
        <v>4224091.7</v>
      </c>
      <c r="D24" s="174">
        <f>D2+D20</f>
        <v>2628513.17</v>
      </c>
      <c r="E24" s="174">
        <f>E2+E20</f>
        <v>263331.20000000001</v>
      </c>
      <c r="F24" s="174">
        <f>F2+F20</f>
        <v>263331.20000000001</v>
      </c>
      <c r="G24" s="174">
        <f>G20</f>
        <v>170900</v>
      </c>
      <c r="H24" s="174">
        <f>H20</f>
        <v>121596.8</v>
      </c>
      <c r="I24" s="174">
        <f>I2+I20</f>
        <v>4658322.9000000004</v>
      </c>
      <c r="J24" s="174">
        <f>J2+J20</f>
        <v>3013441.17</v>
      </c>
    </row>
    <row r="28" spans="1:10" ht="15.75" thickBot="1" x14ac:dyDescent="0.3">
      <c r="B28" s="175" t="s">
        <v>119</v>
      </c>
      <c r="C28" t="s">
        <v>78</v>
      </c>
      <c r="E28" t="s">
        <v>79</v>
      </c>
      <c r="I28" t="s">
        <v>5</v>
      </c>
    </row>
    <row r="29" spans="1:10" ht="16.5" thickBot="1" x14ac:dyDescent="0.3">
      <c r="A29" s="79">
        <v>2000</v>
      </c>
      <c r="B29" s="68" t="s">
        <v>50</v>
      </c>
      <c r="C29" s="171">
        <f>C30+C34+C46</f>
        <v>282832.5</v>
      </c>
      <c r="D29" s="176">
        <f>D30+D34+D46</f>
        <v>246239.83</v>
      </c>
      <c r="E29" s="171">
        <f t="shared" ref="E29" si="11">E30+E34+E46</f>
        <v>427788.67</v>
      </c>
      <c r="F29" s="176">
        <f t="shared" ref="F29" si="12">F30+F34+F46</f>
        <v>424214.05</v>
      </c>
      <c r="G29" s="171"/>
      <c r="H29" s="176"/>
      <c r="I29" s="173">
        <f>C29+E29</f>
        <v>710621.16999999993</v>
      </c>
      <c r="J29" s="177">
        <f>D29+F29</f>
        <v>670453.88</v>
      </c>
    </row>
    <row r="30" spans="1:10" ht="24.75" thickBot="1" x14ac:dyDescent="0.3">
      <c r="A30" s="79">
        <v>2100</v>
      </c>
      <c r="B30" s="69" t="s">
        <v>65</v>
      </c>
      <c r="C30" s="171">
        <f>C32+C33</f>
        <v>68400</v>
      </c>
      <c r="D30" s="176">
        <f t="shared" ref="D30:F30" si="13">D32+D33</f>
        <v>62742.77</v>
      </c>
      <c r="E30" s="171">
        <f t="shared" si="13"/>
        <v>0</v>
      </c>
      <c r="F30" s="176">
        <f t="shared" si="13"/>
        <v>0</v>
      </c>
      <c r="G30" s="171"/>
      <c r="H30" s="176"/>
      <c r="I30" s="173">
        <f t="shared" ref="I30:I46" si="14">C30+E30</f>
        <v>68400</v>
      </c>
      <c r="J30" s="177">
        <f t="shared" ref="J30:J46" si="15">D30+F30</f>
        <v>62742.77</v>
      </c>
    </row>
    <row r="31" spans="1:10" ht="16.5" thickBot="1" x14ac:dyDescent="0.3">
      <c r="A31" s="80">
        <v>2110</v>
      </c>
      <c r="B31" s="70" t="s">
        <v>66</v>
      </c>
      <c r="C31" s="171">
        <v>56000</v>
      </c>
      <c r="D31" s="176">
        <v>51428.52</v>
      </c>
      <c r="E31" s="171"/>
      <c r="F31" s="176"/>
      <c r="G31" s="171"/>
      <c r="H31" s="176"/>
      <c r="I31" s="173">
        <f t="shared" si="14"/>
        <v>56000</v>
      </c>
      <c r="J31" s="177">
        <f t="shared" si="15"/>
        <v>51428.52</v>
      </c>
    </row>
    <row r="32" spans="1:10" ht="16.5" thickBot="1" x14ac:dyDescent="0.3">
      <c r="A32" s="80">
        <v>2111</v>
      </c>
      <c r="B32" s="70" t="s">
        <v>67</v>
      </c>
      <c r="C32" s="171">
        <v>56000</v>
      </c>
      <c r="D32" s="176">
        <v>51428.52</v>
      </c>
      <c r="E32" s="171"/>
      <c r="F32" s="176"/>
      <c r="G32" s="171"/>
      <c r="H32" s="176"/>
      <c r="I32" s="173">
        <f t="shared" si="14"/>
        <v>56000</v>
      </c>
      <c r="J32" s="177">
        <f t="shared" si="15"/>
        <v>51428.52</v>
      </c>
    </row>
    <row r="33" spans="1:10" ht="16.5" thickBot="1" x14ac:dyDescent="0.3">
      <c r="A33" s="80">
        <v>2120</v>
      </c>
      <c r="B33" s="70" t="s">
        <v>68</v>
      </c>
      <c r="C33" s="171">
        <v>12400</v>
      </c>
      <c r="D33" s="176">
        <v>11314.25</v>
      </c>
      <c r="E33" s="171"/>
      <c r="F33" s="176"/>
      <c r="G33" s="171"/>
      <c r="H33" s="176"/>
      <c r="I33" s="173">
        <f t="shared" si="14"/>
        <v>12400</v>
      </c>
      <c r="J33" s="177">
        <f t="shared" si="15"/>
        <v>11314.25</v>
      </c>
    </row>
    <row r="34" spans="1:10" ht="16.5" thickBot="1" x14ac:dyDescent="0.3">
      <c r="A34" s="79">
        <v>2200</v>
      </c>
      <c r="B34" s="69" t="s">
        <v>51</v>
      </c>
      <c r="C34" s="171">
        <f>C35+C37+C38+C39+C44+C36</f>
        <v>210532.5</v>
      </c>
      <c r="D34" s="176">
        <f>D35+D37+D38+D39+D44+D36</f>
        <v>179631.59</v>
      </c>
      <c r="E34" s="171">
        <f t="shared" ref="E34" si="16">E35+E37+E38+E39+E44+E36</f>
        <v>427788.67</v>
      </c>
      <c r="F34" s="176">
        <f t="shared" ref="F34" si="17">F35+F37+F38+F39+F44+F36</f>
        <v>424214.05</v>
      </c>
      <c r="G34" s="171"/>
      <c r="H34" s="176"/>
      <c r="I34" s="173">
        <f t="shared" si="14"/>
        <v>638321.16999999993</v>
      </c>
      <c r="J34" s="177">
        <f t="shared" si="15"/>
        <v>603845.64</v>
      </c>
    </row>
    <row r="35" spans="1:10" ht="16.5" thickBot="1" x14ac:dyDescent="0.3">
      <c r="A35" s="80">
        <v>2210</v>
      </c>
      <c r="B35" s="64" t="s">
        <v>69</v>
      </c>
      <c r="C35" s="171">
        <v>94532.5</v>
      </c>
      <c r="D35" s="176">
        <v>94338.63</v>
      </c>
      <c r="E35" s="171">
        <v>389852.67</v>
      </c>
      <c r="F35" s="176">
        <v>386278.05</v>
      </c>
      <c r="G35" s="171"/>
      <c r="H35" s="176"/>
      <c r="I35" s="173">
        <f t="shared" si="14"/>
        <v>484385.17</v>
      </c>
      <c r="J35" s="177">
        <f t="shared" si="15"/>
        <v>480616.68</v>
      </c>
    </row>
    <row r="36" spans="1:10" ht="16.5" thickBot="1" x14ac:dyDescent="0.3">
      <c r="A36" s="80">
        <v>2230</v>
      </c>
      <c r="B36" s="65"/>
      <c r="C36" s="171">
        <v>65000</v>
      </c>
      <c r="D36" s="176">
        <v>50996</v>
      </c>
      <c r="E36" s="171"/>
      <c r="F36" s="176"/>
      <c r="G36" s="171"/>
      <c r="H36" s="176"/>
      <c r="I36" s="173">
        <f t="shared" si="14"/>
        <v>65000</v>
      </c>
      <c r="J36" s="177">
        <f t="shared" si="15"/>
        <v>50996</v>
      </c>
    </row>
    <row r="37" spans="1:10" ht="16.5" thickBot="1" x14ac:dyDescent="0.3">
      <c r="A37" s="80">
        <v>2240</v>
      </c>
      <c r="B37" s="65" t="s">
        <v>52</v>
      </c>
      <c r="C37" s="171">
        <v>16000</v>
      </c>
      <c r="D37" s="176">
        <v>15878.98</v>
      </c>
      <c r="E37" s="171">
        <v>37936</v>
      </c>
      <c r="F37" s="176">
        <v>37936</v>
      </c>
      <c r="G37" s="171"/>
      <c r="H37" s="176"/>
      <c r="I37" s="173">
        <f t="shared" si="14"/>
        <v>53936</v>
      </c>
      <c r="J37" s="177">
        <f t="shared" si="15"/>
        <v>53814.979999999996</v>
      </c>
    </row>
    <row r="38" spans="1:10" ht="16.5" thickBot="1" x14ac:dyDescent="0.3">
      <c r="A38" s="80">
        <v>2250</v>
      </c>
      <c r="B38" s="64" t="s">
        <v>55</v>
      </c>
      <c r="C38" s="171"/>
      <c r="D38" s="176"/>
      <c r="E38" s="171"/>
      <c r="F38" s="176"/>
      <c r="G38" s="171"/>
      <c r="H38" s="176"/>
      <c r="I38" s="173">
        <f t="shared" si="14"/>
        <v>0</v>
      </c>
      <c r="J38" s="177">
        <f t="shared" si="15"/>
        <v>0</v>
      </c>
    </row>
    <row r="39" spans="1:10" ht="16.5" thickBot="1" x14ac:dyDescent="0.3">
      <c r="A39" s="80">
        <v>2270</v>
      </c>
      <c r="B39" s="65" t="s">
        <v>56</v>
      </c>
      <c r="C39" s="171">
        <f>C40+C41+C42+C43</f>
        <v>35000</v>
      </c>
      <c r="D39" s="176">
        <f t="shared" ref="D39" si="18">D40+D41+D42+D43</f>
        <v>18417.98</v>
      </c>
      <c r="E39" s="171">
        <f t="shared" ref="E39" si="19">E40+E41+E42+E43</f>
        <v>0</v>
      </c>
      <c r="F39" s="176">
        <f t="shared" ref="F39" si="20">F40+F41+F42+F43</f>
        <v>0</v>
      </c>
      <c r="G39" s="171"/>
      <c r="H39" s="176"/>
      <c r="I39" s="173">
        <f t="shared" si="14"/>
        <v>35000</v>
      </c>
      <c r="J39" s="177">
        <f t="shared" si="15"/>
        <v>18417.98</v>
      </c>
    </row>
    <row r="40" spans="1:10" ht="16.5" thickBot="1" x14ac:dyDescent="0.3">
      <c r="A40" s="80">
        <v>2271</v>
      </c>
      <c r="B40" s="65" t="s">
        <v>57</v>
      </c>
      <c r="C40" s="171">
        <v>10000</v>
      </c>
      <c r="D40" s="176">
        <v>489.88</v>
      </c>
      <c r="E40" s="171"/>
      <c r="F40" s="176"/>
      <c r="G40" s="171"/>
      <c r="H40" s="176"/>
      <c r="I40" s="173">
        <f t="shared" si="14"/>
        <v>10000</v>
      </c>
      <c r="J40" s="177">
        <f t="shared" si="15"/>
        <v>489.88</v>
      </c>
    </row>
    <row r="41" spans="1:10" ht="16.5" thickBot="1" x14ac:dyDescent="0.3">
      <c r="A41" s="80">
        <v>2272</v>
      </c>
      <c r="B41" s="65" t="s">
        <v>58</v>
      </c>
      <c r="C41" s="171">
        <v>1000</v>
      </c>
      <c r="D41" s="176">
        <v>31.88</v>
      </c>
      <c r="E41" s="171"/>
      <c r="F41" s="176"/>
      <c r="G41" s="171"/>
      <c r="H41" s="176"/>
      <c r="I41" s="173">
        <f t="shared" si="14"/>
        <v>1000</v>
      </c>
      <c r="J41" s="177">
        <f t="shared" si="15"/>
        <v>31.88</v>
      </c>
    </row>
    <row r="42" spans="1:10" ht="16.5" thickBot="1" x14ac:dyDescent="0.3">
      <c r="A42" s="80">
        <v>2273</v>
      </c>
      <c r="B42" s="65" t="s">
        <v>59</v>
      </c>
      <c r="C42" s="171">
        <v>24000</v>
      </c>
      <c r="D42" s="176">
        <v>17896.22</v>
      </c>
      <c r="E42" s="171"/>
      <c r="F42" s="176"/>
      <c r="G42" s="171"/>
      <c r="H42" s="176"/>
      <c r="I42" s="173">
        <f t="shared" si="14"/>
        <v>24000</v>
      </c>
      <c r="J42" s="177">
        <f t="shared" si="15"/>
        <v>17896.22</v>
      </c>
    </row>
    <row r="43" spans="1:10" ht="16.5" thickBot="1" x14ac:dyDescent="0.3">
      <c r="A43" s="80">
        <v>2274</v>
      </c>
      <c r="B43" s="65"/>
      <c r="C43" s="171"/>
      <c r="D43" s="176"/>
      <c r="E43" s="171"/>
      <c r="F43" s="176"/>
      <c r="G43" s="171"/>
      <c r="H43" s="176"/>
      <c r="I43" s="173">
        <f t="shared" si="14"/>
        <v>0</v>
      </c>
      <c r="J43" s="177">
        <f t="shared" si="15"/>
        <v>0</v>
      </c>
    </row>
    <row r="44" spans="1:10" ht="36.75" thickBot="1" x14ac:dyDescent="0.3">
      <c r="A44" s="80">
        <v>2280</v>
      </c>
      <c r="B44" s="64" t="s">
        <v>60</v>
      </c>
      <c r="C44" s="171">
        <f>C45</f>
        <v>0</v>
      </c>
      <c r="D44" s="176">
        <f t="shared" ref="D44" si="21">D45</f>
        <v>0</v>
      </c>
      <c r="E44" s="171"/>
      <c r="F44" s="176"/>
      <c r="G44" s="171"/>
      <c r="H44" s="176"/>
      <c r="I44" s="173">
        <f t="shared" si="14"/>
        <v>0</v>
      </c>
      <c r="J44" s="177">
        <f t="shared" si="15"/>
        <v>0</v>
      </c>
    </row>
    <row r="45" spans="1:10" ht="36.75" thickBot="1" x14ac:dyDescent="0.3">
      <c r="A45" s="80">
        <v>2282</v>
      </c>
      <c r="B45" s="64" t="s">
        <v>60</v>
      </c>
      <c r="C45" s="171"/>
      <c r="D45" s="176"/>
      <c r="E45" s="171"/>
      <c r="F45" s="176"/>
      <c r="G45" s="171"/>
      <c r="H45" s="176"/>
      <c r="I45" s="173">
        <f t="shared" si="14"/>
        <v>0</v>
      </c>
      <c r="J45" s="177">
        <f t="shared" si="15"/>
        <v>0</v>
      </c>
    </row>
    <row r="46" spans="1:10" ht="16.5" thickBot="1" x14ac:dyDescent="0.3">
      <c r="A46" s="79">
        <v>2800</v>
      </c>
      <c r="B46" s="77" t="s">
        <v>61</v>
      </c>
      <c r="C46" s="171">
        <v>3900</v>
      </c>
      <c r="D46" s="176">
        <v>3865.47</v>
      </c>
      <c r="E46" s="171"/>
      <c r="F46" s="176"/>
      <c r="G46" s="171"/>
      <c r="H46" s="176"/>
      <c r="I46" s="173">
        <f t="shared" si="14"/>
        <v>3900</v>
      </c>
      <c r="J46" s="177">
        <f t="shared" si="15"/>
        <v>3865.47</v>
      </c>
    </row>
    <row r="47" spans="1:10" ht="16.5" thickBot="1" x14ac:dyDescent="0.3">
      <c r="A47" s="71">
        <v>3000</v>
      </c>
      <c r="B47" s="67" t="s">
        <v>62</v>
      </c>
      <c r="C47" s="171">
        <f>C48</f>
        <v>13030</v>
      </c>
      <c r="D47" s="171">
        <f t="shared" ref="D47" si="22">D48</f>
        <v>13030</v>
      </c>
      <c r="E47" s="171">
        <f t="shared" ref="E47" si="23">E48</f>
        <v>824454</v>
      </c>
      <c r="F47" s="171">
        <f t="shared" ref="F47" si="24">F48</f>
        <v>823994.24</v>
      </c>
      <c r="G47" s="171">
        <f>G48</f>
        <v>1120879</v>
      </c>
      <c r="H47" s="171">
        <f>H48</f>
        <v>1093927.17</v>
      </c>
      <c r="I47" s="173">
        <f t="shared" ref="I47:J50" si="25">C47+E47+G47</f>
        <v>1958363</v>
      </c>
      <c r="J47" s="177">
        <f t="shared" si="25"/>
        <v>1930951.41</v>
      </c>
    </row>
    <row r="48" spans="1:10" ht="16.5" thickBot="1" x14ac:dyDescent="0.3">
      <c r="A48" s="72">
        <v>3100</v>
      </c>
      <c r="B48" s="66" t="s">
        <v>63</v>
      </c>
      <c r="C48" s="171">
        <f>C49+C50</f>
        <v>13030</v>
      </c>
      <c r="D48" s="171">
        <f t="shared" ref="D48" si="26">D49+D50</f>
        <v>13030</v>
      </c>
      <c r="E48" s="171">
        <f t="shared" ref="E48" si="27">E49+E50</f>
        <v>824454</v>
      </c>
      <c r="F48" s="171">
        <f t="shared" ref="F48" si="28">F49+F50</f>
        <v>823994.24</v>
      </c>
      <c r="G48" s="171">
        <f>G49+G50</f>
        <v>1120879</v>
      </c>
      <c r="H48" s="171">
        <f>H49+H50</f>
        <v>1093927.17</v>
      </c>
      <c r="I48" s="173">
        <f t="shared" si="25"/>
        <v>1958363</v>
      </c>
      <c r="J48" s="177">
        <f t="shared" si="25"/>
        <v>1930951.41</v>
      </c>
    </row>
    <row r="49" spans="1:10" ht="24" x14ac:dyDescent="0.25">
      <c r="A49" s="73">
        <v>3110</v>
      </c>
      <c r="B49" s="74" t="s">
        <v>64</v>
      </c>
      <c r="C49" s="172">
        <v>13030</v>
      </c>
      <c r="D49" s="178">
        <v>13030</v>
      </c>
      <c r="E49" s="172">
        <v>824454</v>
      </c>
      <c r="F49" s="178">
        <v>823994.24</v>
      </c>
      <c r="G49" s="172">
        <v>278029</v>
      </c>
      <c r="H49" s="178">
        <v>252074.02</v>
      </c>
      <c r="I49" s="179">
        <f t="shared" si="25"/>
        <v>1115513</v>
      </c>
      <c r="J49" s="180">
        <f t="shared" si="25"/>
        <v>1089098.26</v>
      </c>
    </row>
    <row r="50" spans="1:10" x14ac:dyDescent="0.25">
      <c r="A50" s="99">
        <v>3132</v>
      </c>
      <c r="B50" s="99"/>
      <c r="C50" s="173"/>
      <c r="D50" s="177"/>
      <c r="E50" s="173"/>
      <c r="F50" s="177"/>
      <c r="G50" s="179">
        <v>842850</v>
      </c>
      <c r="H50" s="180">
        <v>841853.15</v>
      </c>
      <c r="I50" s="179">
        <f t="shared" si="25"/>
        <v>842850</v>
      </c>
      <c r="J50" s="180">
        <f t="shared" si="25"/>
        <v>841853.15</v>
      </c>
    </row>
    <row r="51" spans="1:10" x14ac:dyDescent="0.25">
      <c r="C51" s="174">
        <f>C29+C47</f>
        <v>295862.5</v>
      </c>
      <c r="D51" s="174">
        <f>D29+D47</f>
        <v>259269.83</v>
      </c>
      <c r="E51" s="174">
        <f>E29+E47</f>
        <v>1252242.67</v>
      </c>
      <c r="F51" s="174">
        <f>F29+F47</f>
        <v>1248208.29</v>
      </c>
      <c r="G51" s="174">
        <f>G47</f>
        <v>1120879</v>
      </c>
      <c r="H51" s="174">
        <f>H47</f>
        <v>1093927.17</v>
      </c>
      <c r="I51" s="174">
        <f>I29+I47</f>
        <v>2668984.17</v>
      </c>
      <c r="J51" s="174">
        <f t="shared" ref="J51" si="29">J29+J47</f>
        <v>2601405.29</v>
      </c>
    </row>
    <row r="55" spans="1:10" ht="15.75" thickBot="1" x14ac:dyDescent="0.3">
      <c r="B55" s="175" t="s">
        <v>130</v>
      </c>
      <c r="C55" t="s">
        <v>78</v>
      </c>
      <c r="E55" t="s">
        <v>79</v>
      </c>
      <c r="I55" t="s">
        <v>5</v>
      </c>
    </row>
    <row r="56" spans="1:10" ht="16.5" thickBot="1" x14ac:dyDescent="0.3">
      <c r="A56" s="79">
        <v>2000</v>
      </c>
      <c r="B56" s="68" t="s">
        <v>50</v>
      </c>
      <c r="C56" s="171">
        <f>C57+C61+C73</f>
        <v>664880</v>
      </c>
      <c r="D56" s="176">
        <f>D57+D61+D73</f>
        <v>651837.94000000006</v>
      </c>
      <c r="E56" s="171">
        <f t="shared" ref="E56" si="30">E57+E61+E73</f>
        <v>183700.13</v>
      </c>
      <c r="F56" s="176">
        <f t="shared" ref="F56" si="31">F57+F61+F73</f>
        <v>153446.75</v>
      </c>
      <c r="G56" s="171"/>
      <c r="H56" s="176"/>
      <c r="I56" s="173">
        <f>C56+E56</f>
        <v>848580.13</v>
      </c>
      <c r="J56" s="177">
        <f>D56+F56</f>
        <v>805284.69000000006</v>
      </c>
    </row>
    <row r="57" spans="1:10" ht="24.75" thickBot="1" x14ac:dyDescent="0.3">
      <c r="A57" s="79">
        <v>2100</v>
      </c>
      <c r="B57" s="69" t="s">
        <v>65</v>
      </c>
      <c r="C57" s="171">
        <f>C59+C60</f>
        <v>285600</v>
      </c>
      <c r="D57" s="176">
        <f t="shared" ref="D57:F57" si="32">D59+D60</f>
        <v>285052.78999999998</v>
      </c>
      <c r="E57" s="171">
        <f t="shared" si="32"/>
        <v>0</v>
      </c>
      <c r="F57" s="176">
        <f t="shared" si="32"/>
        <v>0</v>
      </c>
      <c r="G57" s="171"/>
      <c r="H57" s="176"/>
      <c r="I57" s="173">
        <f t="shared" ref="I57:I73" si="33">C57+E57</f>
        <v>285600</v>
      </c>
      <c r="J57" s="177">
        <f t="shared" ref="J57:J73" si="34">D57+F57</f>
        <v>285052.78999999998</v>
      </c>
    </row>
    <row r="58" spans="1:10" ht="16.5" thickBot="1" x14ac:dyDescent="0.3">
      <c r="A58" s="80">
        <v>2110</v>
      </c>
      <c r="B58" s="70" t="s">
        <v>66</v>
      </c>
      <c r="C58" s="171">
        <v>228000</v>
      </c>
      <c r="D58" s="176">
        <v>227906.3</v>
      </c>
      <c r="E58" s="171"/>
      <c r="F58" s="176"/>
      <c r="G58" s="171"/>
      <c r="H58" s="176"/>
      <c r="I58" s="173">
        <f t="shared" si="33"/>
        <v>228000</v>
      </c>
      <c r="J58" s="177">
        <f t="shared" si="34"/>
        <v>227906.3</v>
      </c>
    </row>
    <row r="59" spans="1:10" ht="16.5" thickBot="1" x14ac:dyDescent="0.3">
      <c r="A59" s="80">
        <v>2111</v>
      </c>
      <c r="B59" s="70" t="s">
        <v>67</v>
      </c>
      <c r="C59" s="171">
        <v>228000</v>
      </c>
      <c r="D59" s="176">
        <v>227906.3</v>
      </c>
      <c r="E59" s="171"/>
      <c r="F59" s="176"/>
      <c r="G59" s="171"/>
      <c r="H59" s="176"/>
      <c r="I59" s="173">
        <f t="shared" si="33"/>
        <v>228000</v>
      </c>
      <c r="J59" s="177">
        <f t="shared" si="34"/>
        <v>227906.3</v>
      </c>
    </row>
    <row r="60" spans="1:10" ht="16.5" thickBot="1" x14ac:dyDescent="0.3">
      <c r="A60" s="80">
        <v>2120</v>
      </c>
      <c r="B60" s="70" t="s">
        <v>68</v>
      </c>
      <c r="C60" s="171">
        <v>57600</v>
      </c>
      <c r="D60" s="176">
        <v>57146.49</v>
      </c>
      <c r="E60" s="171"/>
      <c r="F60" s="176"/>
      <c r="G60" s="171"/>
      <c r="H60" s="176"/>
      <c r="I60" s="173">
        <f t="shared" si="33"/>
        <v>57600</v>
      </c>
      <c r="J60" s="177">
        <f t="shared" si="34"/>
        <v>57146.49</v>
      </c>
    </row>
    <row r="61" spans="1:10" ht="16.5" thickBot="1" x14ac:dyDescent="0.3">
      <c r="A61" s="79">
        <v>2200</v>
      </c>
      <c r="B61" s="69" t="s">
        <v>51</v>
      </c>
      <c r="C61" s="171">
        <f>C62+C64+C65+C66+C71+C63</f>
        <v>376480</v>
      </c>
      <c r="D61" s="176">
        <f>D62+D64+D65+D66+D71+D63</f>
        <v>364898.25</v>
      </c>
      <c r="E61" s="171">
        <f t="shared" ref="E61" si="35">E62+E64+E65+E66+E71+E63</f>
        <v>183700.13</v>
      </c>
      <c r="F61" s="176">
        <f t="shared" ref="F61" si="36">F62+F64+F65+F66+F71+F63</f>
        <v>153446.75</v>
      </c>
      <c r="G61" s="171"/>
      <c r="H61" s="176"/>
      <c r="I61" s="173">
        <f t="shared" si="33"/>
        <v>560180.13</v>
      </c>
      <c r="J61" s="177">
        <f t="shared" si="34"/>
        <v>518345</v>
      </c>
    </row>
    <row r="62" spans="1:10" ht="16.5" thickBot="1" x14ac:dyDescent="0.3">
      <c r="A62" s="80">
        <v>2210</v>
      </c>
      <c r="B62" s="64" t="s">
        <v>69</v>
      </c>
      <c r="C62" s="171">
        <v>144280</v>
      </c>
      <c r="D62" s="176">
        <v>138153.76</v>
      </c>
      <c r="E62" s="171">
        <v>163700.13</v>
      </c>
      <c r="F62" s="176">
        <v>153141.75</v>
      </c>
      <c r="G62" s="171"/>
      <c r="H62" s="176"/>
      <c r="I62" s="173">
        <f t="shared" si="33"/>
        <v>307980.13</v>
      </c>
      <c r="J62" s="177">
        <f t="shared" si="34"/>
        <v>291295.51</v>
      </c>
    </row>
    <row r="63" spans="1:10" ht="16.5" thickBot="1" x14ac:dyDescent="0.3">
      <c r="A63" s="80">
        <v>2230</v>
      </c>
      <c r="B63" s="65"/>
      <c r="C63" s="171">
        <v>181000</v>
      </c>
      <c r="D63" s="176">
        <v>180855.26</v>
      </c>
      <c r="E63" s="171"/>
      <c r="F63" s="176"/>
      <c r="G63" s="171"/>
      <c r="H63" s="176"/>
      <c r="I63" s="173">
        <f t="shared" si="33"/>
        <v>181000</v>
      </c>
      <c r="J63" s="177">
        <f t="shared" si="34"/>
        <v>180855.26</v>
      </c>
    </row>
    <row r="64" spans="1:10" ht="16.5" thickBot="1" x14ac:dyDescent="0.3">
      <c r="A64" s="80">
        <v>2240</v>
      </c>
      <c r="B64" s="65" t="s">
        <v>52</v>
      </c>
      <c r="C64" s="171">
        <v>45000</v>
      </c>
      <c r="D64" s="176">
        <v>43472.639999999999</v>
      </c>
      <c r="E64" s="171">
        <v>20000</v>
      </c>
      <c r="F64" s="176">
        <v>305</v>
      </c>
      <c r="G64" s="171"/>
      <c r="H64" s="176"/>
      <c r="I64" s="173">
        <f t="shared" si="33"/>
        <v>65000</v>
      </c>
      <c r="J64" s="177">
        <f t="shared" si="34"/>
        <v>43777.64</v>
      </c>
    </row>
    <row r="65" spans="1:10" ht="16.5" thickBot="1" x14ac:dyDescent="0.3">
      <c r="A65" s="80">
        <v>2250</v>
      </c>
      <c r="B65" s="64" t="s">
        <v>55</v>
      </c>
      <c r="C65" s="171"/>
      <c r="D65" s="176"/>
      <c r="E65" s="171"/>
      <c r="F65" s="176"/>
      <c r="G65" s="171"/>
      <c r="H65" s="176"/>
      <c r="I65" s="173">
        <f t="shared" si="33"/>
        <v>0</v>
      </c>
      <c r="J65" s="177">
        <f t="shared" si="34"/>
        <v>0</v>
      </c>
    </row>
    <row r="66" spans="1:10" ht="16.5" thickBot="1" x14ac:dyDescent="0.3">
      <c r="A66" s="80">
        <v>2270</v>
      </c>
      <c r="B66" s="65" t="s">
        <v>56</v>
      </c>
      <c r="C66" s="171">
        <f>C67+C68+C69+C70</f>
        <v>5800</v>
      </c>
      <c r="D66" s="176">
        <f t="shared" ref="D66" si="37">D67+D68+D69+D70</f>
        <v>2416.59</v>
      </c>
      <c r="E66" s="171">
        <f t="shared" ref="E66" si="38">E67+E68+E69+E70</f>
        <v>0</v>
      </c>
      <c r="F66" s="176">
        <f t="shared" ref="F66" si="39">F67+F68+F69+F70</f>
        <v>0</v>
      </c>
      <c r="G66" s="171"/>
      <c r="H66" s="176"/>
      <c r="I66" s="173">
        <f t="shared" si="33"/>
        <v>5800</v>
      </c>
      <c r="J66" s="177">
        <f t="shared" si="34"/>
        <v>2416.59</v>
      </c>
    </row>
    <row r="67" spans="1:10" ht="16.5" thickBot="1" x14ac:dyDescent="0.3">
      <c r="A67" s="80">
        <v>2271</v>
      </c>
      <c r="B67" s="65" t="s">
        <v>57</v>
      </c>
      <c r="C67" s="171">
        <v>2000</v>
      </c>
      <c r="D67" s="176">
        <v>300.31</v>
      </c>
      <c r="E67" s="171"/>
      <c r="F67" s="176"/>
      <c r="G67" s="171"/>
      <c r="H67" s="176"/>
      <c r="I67" s="173">
        <f t="shared" si="33"/>
        <v>2000</v>
      </c>
      <c r="J67" s="177">
        <f t="shared" si="34"/>
        <v>300.31</v>
      </c>
    </row>
    <row r="68" spans="1:10" ht="16.5" thickBot="1" x14ac:dyDescent="0.3">
      <c r="A68" s="80">
        <v>2272</v>
      </c>
      <c r="B68" s="65" t="s">
        <v>58</v>
      </c>
      <c r="C68" s="171">
        <v>1700</v>
      </c>
      <c r="D68" s="176">
        <v>830.26</v>
      </c>
      <c r="E68" s="171"/>
      <c r="F68" s="176"/>
      <c r="G68" s="171"/>
      <c r="H68" s="176"/>
      <c r="I68" s="173">
        <f t="shared" si="33"/>
        <v>1700</v>
      </c>
      <c r="J68" s="177">
        <f t="shared" si="34"/>
        <v>830.26</v>
      </c>
    </row>
    <row r="69" spans="1:10" ht="16.5" thickBot="1" x14ac:dyDescent="0.3">
      <c r="A69" s="80">
        <v>2273</v>
      </c>
      <c r="B69" s="65" t="s">
        <v>59</v>
      </c>
      <c r="C69" s="171">
        <v>2100</v>
      </c>
      <c r="D69" s="176">
        <v>1286.02</v>
      </c>
      <c r="E69" s="171"/>
      <c r="F69" s="176"/>
      <c r="G69" s="171"/>
      <c r="H69" s="176"/>
      <c r="I69" s="173">
        <f t="shared" si="33"/>
        <v>2100</v>
      </c>
      <c r="J69" s="177">
        <f t="shared" si="34"/>
        <v>1286.02</v>
      </c>
    </row>
    <row r="70" spans="1:10" ht="16.5" thickBot="1" x14ac:dyDescent="0.3">
      <c r="A70" s="80">
        <v>2274</v>
      </c>
      <c r="B70" s="65"/>
      <c r="C70" s="171"/>
      <c r="D70" s="176"/>
      <c r="E70" s="171"/>
      <c r="F70" s="176"/>
      <c r="G70" s="171"/>
      <c r="H70" s="176"/>
      <c r="I70" s="173">
        <f t="shared" si="33"/>
        <v>0</v>
      </c>
      <c r="J70" s="177">
        <f t="shared" si="34"/>
        <v>0</v>
      </c>
    </row>
    <row r="71" spans="1:10" ht="36.75" thickBot="1" x14ac:dyDescent="0.3">
      <c r="A71" s="80">
        <v>2280</v>
      </c>
      <c r="B71" s="64" t="s">
        <v>60</v>
      </c>
      <c r="C71" s="171">
        <f>C72</f>
        <v>400</v>
      </c>
      <c r="D71" s="176">
        <f t="shared" ref="D71" si="40">D72</f>
        <v>0</v>
      </c>
      <c r="E71" s="171"/>
      <c r="F71" s="176"/>
      <c r="G71" s="171"/>
      <c r="H71" s="176"/>
      <c r="I71" s="173">
        <f t="shared" si="33"/>
        <v>400</v>
      </c>
      <c r="J71" s="177">
        <f t="shared" si="34"/>
        <v>0</v>
      </c>
    </row>
    <row r="72" spans="1:10" ht="36.75" thickBot="1" x14ac:dyDescent="0.3">
      <c r="A72" s="80">
        <v>2282</v>
      </c>
      <c r="B72" s="64" t="s">
        <v>60</v>
      </c>
      <c r="C72" s="171">
        <v>400</v>
      </c>
      <c r="D72" s="176"/>
      <c r="E72" s="171"/>
      <c r="F72" s="176"/>
      <c r="G72" s="171"/>
      <c r="H72" s="176"/>
      <c r="I72" s="173">
        <f t="shared" si="33"/>
        <v>400</v>
      </c>
      <c r="J72" s="177">
        <f t="shared" si="34"/>
        <v>0</v>
      </c>
    </row>
    <row r="73" spans="1:10" ht="16.5" thickBot="1" x14ac:dyDescent="0.3">
      <c r="A73" s="79">
        <v>2800</v>
      </c>
      <c r="B73" s="77" t="s">
        <v>61</v>
      </c>
      <c r="C73" s="171">
        <v>2800</v>
      </c>
      <c r="D73" s="176">
        <v>1886.9</v>
      </c>
      <c r="E73" s="171"/>
      <c r="F73" s="176"/>
      <c r="G73" s="171"/>
      <c r="H73" s="176"/>
      <c r="I73" s="173">
        <f t="shared" si="33"/>
        <v>2800</v>
      </c>
      <c r="J73" s="177">
        <f t="shared" si="34"/>
        <v>1886.9</v>
      </c>
    </row>
    <row r="74" spans="1:10" ht="16.5" thickBot="1" x14ac:dyDescent="0.3">
      <c r="A74" s="71">
        <v>3000</v>
      </c>
      <c r="B74" s="67" t="s">
        <v>62</v>
      </c>
      <c r="C74" s="171">
        <f>C75</f>
        <v>0</v>
      </c>
      <c r="D74" s="171">
        <f t="shared" ref="D74" si="41">D75</f>
        <v>0</v>
      </c>
      <c r="E74" s="171">
        <f t="shared" ref="E74" si="42">E75</f>
        <v>44700</v>
      </c>
      <c r="F74" s="171">
        <f t="shared" ref="F74" si="43">F75</f>
        <v>43700</v>
      </c>
      <c r="G74" s="171">
        <f>G75</f>
        <v>1460625</v>
      </c>
      <c r="H74" s="171">
        <f>H75</f>
        <v>1457964.8</v>
      </c>
      <c r="I74" s="173">
        <f t="shared" ref="I74:J77" si="44">C74+E74+G74</f>
        <v>1505325</v>
      </c>
      <c r="J74" s="177">
        <f t="shared" si="44"/>
        <v>1501664.8</v>
      </c>
    </row>
    <row r="75" spans="1:10" ht="16.5" thickBot="1" x14ac:dyDescent="0.3">
      <c r="A75" s="72">
        <v>3100</v>
      </c>
      <c r="B75" s="66" t="s">
        <v>63</v>
      </c>
      <c r="C75" s="171">
        <f>C76+C77</f>
        <v>0</v>
      </c>
      <c r="D75" s="171">
        <f t="shared" ref="D75" si="45">D76+D77</f>
        <v>0</v>
      </c>
      <c r="E75" s="171">
        <f t="shared" ref="E75" si="46">E76+E77</f>
        <v>44700</v>
      </c>
      <c r="F75" s="171">
        <f t="shared" ref="F75" si="47">F76+F77</f>
        <v>43700</v>
      </c>
      <c r="G75" s="171">
        <f>G76+G77</f>
        <v>1460625</v>
      </c>
      <c r="H75" s="171">
        <f>H76+H77</f>
        <v>1457964.8</v>
      </c>
      <c r="I75" s="173">
        <f t="shared" si="44"/>
        <v>1505325</v>
      </c>
      <c r="J75" s="177">
        <f t="shared" si="44"/>
        <v>1501664.8</v>
      </c>
    </row>
    <row r="76" spans="1:10" ht="24" x14ac:dyDescent="0.25">
      <c r="A76" s="73">
        <v>3110</v>
      </c>
      <c r="B76" s="74" t="s">
        <v>64</v>
      </c>
      <c r="C76" s="172"/>
      <c r="D76" s="178"/>
      <c r="E76" s="172">
        <v>44700</v>
      </c>
      <c r="F76" s="178">
        <v>43700</v>
      </c>
      <c r="G76" s="172">
        <v>4000</v>
      </c>
      <c r="H76" s="178">
        <v>4000</v>
      </c>
      <c r="I76" s="179">
        <f t="shared" si="44"/>
        <v>48700</v>
      </c>
      <c r="J76" s="180">
        <f t="shared" si="44"/>
        <v>47700</v>
      </c>
    </row>
    <row r="77" spans="1:10" x14ac:dyDescent="0.25">
      <c r="A77" s="99">
        <v>3132</v>
      </c>
      <c r="B77" s="99"/>
      <c r="C77" s="173"/>
      <c r="D77" s="177"/>
      <c r="E77" s="173"/>
      <c r="F77" s="177"/>
      <c r="G77" s="179">
        <v>1456625</v>
      </c>
      <c r="H77" s="180">
        <v>1453964.8</v>
      </c>
      <c r="I77" s="179">
        <f t="shared" si="44"/>
        <v>1456625</v>
      </c>
      <c r="J77" s="180">
        <f t="shared" si="44"/>
        <v>1453964.8</v>
      </c>
    </row>
    <row r="78" spans="1:10" x14ac:dyDescent="0.25">
      <c r="C78" s="174">
        <f>C56+C74</f>
        <v>664880</v>
      </c>
      <c r="D78" s="174">
        <f>D56+D74</f>
        <v>651837.94000000006</v>
      </c>
      <c r="E78" s="174">
        <f>E56+E74</f>
        <v>228400.13</v>
      </c>
      <c r="F78" s="174">
        <f>F56+F74</f>
        <v>197146.75</v>
      </c>
      <c r="G78" s="174">
        <f>G74</f>
        <v>1460625</v>
      </c>
      <c r="H78" s="174">
        <f>H74</f>
        <v>1457964.8</v>
      </c>
      <c r="I78" s="174">
        <f t="shared" ref="I78:J78" si="48">I56+I74</f>
        <v>2353905.13</v>
      </c>
      <c r="J78" s="174">
        <f t="shared" si="48"/>
        <v>2306949.4900000002</v>
      </c>
    </row>
    <row r="82" spans="1:10" ht="15.75" thickBot="1" x14ac:dyDescent="0.3">
      <c r="B82" s="175" t="s">
        <v>115</v>
      </c>
      <c r="C82" t="s">
        <v>78</v>
      </c>
      <c r="E82" t="s">
        <v>79</v>
      </c>
      <c r="I82" t="s">
        <v>5</v>
      </c>
    </row>
    <row r="83" spans="1:10" ht="16.5" thickBot="1" x14ac:dyDescent="0.3">
      <c r="A83" s="79">
        <v>2000</v>
      </c>
      <c r="B83" s="68" t="s">
        <v>50</v>
      </c>
      <c r="C83" s="171">
        <f>C84+C88+C100</f>
        <v>713332.5</v>
      </c>
      <c r="D83" s="176">
        <f>D84+D88+D100</f>
        <v>631818.53999999992</v>
      </c>
      <c r="E83" s="171">
        <f t="shared" ref="E83" si="49">E84+E88+E100</f>
        <v>62551</v>
      </c>
      <c r="F83" s="176">
        <f t="shared" ref="F83" si="50">F84+F88+F100</f>
        <v>62551</v>
      </c>
      <c r="G83" s="171"/>
      <c r="H83" s="176"/>
      <c r="I83" s="173">
        <f>C83+E83</f>
        <v>775883.5</v>
      </c>
      <c r="J83" s="177">
        <f>D83+F83</f>
        <v>694369.53999999992</v>
      </c>
    </row>
    <row r="84" spans="1:10" ht="24.75" thickBot="1" x14ac:dyDescent="0.3">
      <c r="A84" s="79">
        <v>2100</v>
      </c>
      <c r="B84" s="69" t="s">
        <v>65</v>
      </c>
      <c r="C84" s="171">
        <f>C86+C87</f>
        <v>335500</v>
      </c>
      <c r="D84" s="176">
        <f t="shared" ref="D84:F84" si="51">D86+D87</f>
        <v>295569.72000000003</v>
      </c>
      <c r="E84" s="171">
        <f t="shared" si="51"/>
        <v>0</v>
      </c>
      <c r="F84" s="176">
        <f t="shared" si="51"/>
        <v>0</v>
      </c>
      <c r="G84" s="171"/>
      <c r="H84" s="176"/>
      <c r="I84" s="173">
        <f t="shared" ref="I84:I100" si="52">C84+E84</f>
        <v>335500</v>
      </c>
      <c r="J84" s="177">
        <f t="shared" ref="J84:J100" si="53">D84+F84</f>
        <v>295569.72000000003</v>
      </c>
    </row>
    <row r="85" spans="1:10" ht="16.5" thickBot="1" x14ac:dyDescent="0.3">
      <c r="A85" s="80">
        <v>2110</v>
      </c>
      <c r="B85" s="70" t="s">
        <v>66</v>
      </c>
      <c r="C85" s="171">
        <v>275000</v>
      </c>
      <c r="D85" s="176">
        <v>244199.73</v>
      </c>
      <c r="E85" s="171"/>
      <c r="F85" s="176"/>
      <c r="G85" s="171"/>
      <c r="H85" s="176"/>
      <c r="I85" s="173">
        <f t="shared" si="52"/>
        <v>275000</v>
      </c>
      <c r="J85" s="177">
        <f t="shared" si="53"/>
        <v>244199.73</v>
      </c>
    </row>
    <row r="86" spans="1:10" ht="16.5" thickBot="1" x14ac:dyDescent="0.3">
      <c r="A86" s="80">
        <v>2111</v>
      </c>
      <c r="B86" s="70" t="s">
        <v>67</v>
      </c>
      <c r="C86" s="171">
        <v>275000</v>
      </c>
      <c r="D86" s="176">
        <v>244199.73</v>
      </c>
      <c r="E86" s="171"/>
      <c r="F86" s="176"/>
      <c r="G86" s="171"/>
      <c r="H86" s="176"/>
      <c r="I86" s="173">
        <f t="shared" si="52"/>
        <v>275000</v>
      </c>
      <c r="J86" s="177">
        <f t="shared" si="53"/>
        <v>244199.73</v>
      </c>
    </row>
    <row r="87" spans="1:10" ht="16.5" thickBot="1" x14ac:dyDescent="0.3">
      <c r="A87" s="80">
        <v>2120</v>
      </c>
      <c r="B87" s="70" t="s">
        <v>68</v>
      </c>
      <c r="C87" s="171">
        <v>60500</v>
      </c>
      <c r="D87" s="176">
        <v>51369.99</v>
      </c>
      <c r="E87" s="171"/>
      <c r="F87" s="176"/>
      <c r="G87" s="171"/>
      <c r="H87" s="176"/>
      <c r="I87" s="173">
        <f t="shared" si="52"/>
        <v>60500</v>
      </c>
      <c r="J87" s="177">
        <f t="shared" si="53"/>
        <v>51369.99</v>
      </c>
    </row>
    <row r="88" spans="1:10" ht="16.5" thickBot="1" x14ac:dyDescent="0.3">
      <c r="A88" s="79">
        <v>2200</v>
      </c>
      <c r="B88" s="69" t="s">
        <v>51</v>
      </c>
      <c r="C88" s="171">
        <f>C89+C91+C92+C93+C98+C90</f>
        <v>373132.5</v>
      </c>
      <c r="D88" s="176">
        <f>D89+D91+D92+D93+D98+D90</f>
        <v>331614.25</v>
      </c>
      <c r="E88" s="171">
        <f t="shared" ref="E88" si="54">E89+E91+E92+E93+E98+E90</f>
        <v>62551</v>
      </c>
      <c r="F88" s="176">
        <f t="shared" ref="F88" si="55">F89+F91+F92+F93+F98+F90</f>
        <v>62551</v>
      </c>
      <c r="G88" s="171"/>
      <c r="H88" s="176"/>
      <c r="I88" s="173">
        <f t="shared" si="52"/>
        <v>435683.5</v>
      </c>
      <c r="J88" s="177">
        <f t="shared" si="53"/>
        <v>394165.25</v>
      </c>
    </row>
    <row r="89" spans="1:10" ht="16.5" thickBot="1" x14ac:dyDescent="0.3">
      <c r="A89" s="80">
        <v>2210</v>
      </c>
      <c r="B89" s="64" t="s">
        <v>69</v>
      </c>
      <c r="C89" s="171">
        <v>269500</v>
      </c>
      <c r="D89" s="176">
        <v>246648.86</v>
      </c>
      <c r="E89" s="171">
        <v>62551</v>
      </c>
      <c r="F89" s="176">
        <v>62551</v>
      </c>
      <c r="G89" s="171"/>
      <c r="H89" s="176"/>
      <c r="I89" s="173">
        <f t="shared" si="52"/>
        <v>332051</v>
      </c>
      <c r="J89" s="177">
        <f t="shared" si="53"/>
        <v>309199.86</v>
      </c>
    </row>
    <row r="90" spans="1:10" ht="16.5" thickBot="1" x14ac:dyDescent="0.3">
      <c r="A90" s="80">
        <v>2230</v>
      </c>
      <c r="B90" s="65"/>
      <c r="C90" s="171"/>
      <c r="D90" s="176"/>
      <c r="E90" s="171"/>
      <c r="F90" s="176"/>
      <c r="G90" s="171"/>
      <c r="H90" s="176"/>
      <c r="I90" s="173">
        <f t="shared" si="52"/>
        <v>0</v>
      </c>
      <c r="J90" s="177">
        <f t="shared" si="53"/>
        <v>0</v>
      </c>
    </row>
    <row r="91" spans="1:10" ht="16.5" thickBot="1" x14ac:dyDescent="0.3">
      <c r="A91" s="80">
        <v>2240</v>
      </c>
      <c r="B91" s="65" t="s">
        <v>52</v>
      </c>
      <c r="C91" s="171">
        <v>64882.5</v>
      </c>
      <c r="D91" s="176">
        <v>64363.78</v>
      </c>
      <c r="E91" s="171"/>
      <c r="F91" s="176"/>
      <c r="G91" s="171"/>
      <c r="H91" s="176"/>
      <c r="I91" s="173">
        <f t="shared" si="52"/>
        <v>64882.5</v>
      </c>
      <c r="J91" s="177">
        <f t="shared" si="53"/>
        <v>64363.78</v>
      </c>
    </row>
    <row r="92" spans="1:10" ht="16.5" thickBot="1" x14ac:dyDescent="0.3">
      <c r="A92" s="80">
        <v>2250</v>
      </c>
      <c r="B92" s="64" t="s">
        <v>55</v>
      </c>
      <c r="C92" s="171">
        <v>2000</v>
      </c>
      <c r="D92" s="176">
        <v>1106.3599999999999</v>
      </c>
      <c r="E92" s="171"/>
      <c r="F92" s="176"/>
      <c r="G92" s="171"/>
      <c r="H92" s="176"/>
      <c r="I92" s="173">
        <f t="shared" si="52"/>
        <v>2000</v>
      </c>
      <c r="J92" s="177">
        <f t="shared" si="53"/>
        <v>1106.3599999999999</v>
      </c>
    </row>
    <row r="93" spans="1:10" ht="16.5" thickBot="1" x14ac:dyDescent="0.3">
      <c r="A93" s="80">
        <v>2270</v>
      </c>
      <c r="B93" s="65" t="s">
        <v>56</v>
      </c>
      <c r="C93" s="171">
        <f>C94+C95+C96+C97</f>
        <v>30400</v>
      </c>
      <c r="D93" s="176">
        <f t="shared" ref="D93" si="56">D94+D95+D96+D97</f>
        <v>13200.25</v>
      </c>
      <c r="E93" s="171">
        <f t="shared" ref="E93" si="57">E94+E95+E96+E97</f>
        <v>0</v>
      </c>
      <c r="F93" s="176">
        <f t="shared" ref="F93" si="58">F94+F95+F96+F97</f>
        <v>0</v>
      </c>
      <c r="G93" s="171"/>
      <c r="H93" s="176"/>
      <c r="I93" s="173">
        <f t="shared" si="52"/>
        <v>30400</v>
      </c>
      <c r="J93" s="177">
        <f t="shared" si="53"/>
        <v>13200.25</v>
      </c>
    </row>
    <row r="94" spans="1:10" ht="16.5" thickBot="1" x14ac:dyDescent="0.3">
      <c r="A94" s="80">
        <v>2271</v>
      </c>
      <c r="B94" s="65" t="s">
        <v>57</v>
      </c>
      <c r="C94" s="171">
        <v>5000</v>
      </c>
      <c r="D94" s="176">
        <v>1038.02</v>
      </c>
      <c r="E94" s="171"/>
      <c r="F94" s="176"/>
      <c r="G94" s="171"/>
      <c r="H94" s="176"/>
      <c r="I94" s="173">
        <f t="shared" si="52"/>
        <v>5000</v>
      </c>
      <c r="J94" s="177">
        <f t="shared" si="53"/>
        <v>1038.02</v>
      </c>
    </row>
    <row r="95" spans="1:10" ht="16.5" thickBot="1" x14ac:dyDescent="0.3">
      <c r="A95" s="80">
        <v>2272</v>
      </c>
      <c r="B95" s="65" t="s">
        <v>58</v>
      </c>
      <c r="C95" s="171">
        <v>3000</v>
      </c>
      <c r="D95" s="176">
        <v>2906</v>
      </c>
      <c r="E95" s="171"/>
      <c r="F95" s="176"/>
      <c r="G95" s="171"/>
      <c r="H95" s="176"/>
      <c r="I95" s="173">
        <f t="shared" si="52"/>
        <v>3000</v>
      </c>
      <c r="J95" s="177">
        <f t="shared" si="53"/>
        <v>2906</v>
      </c>
    </row>
    <row r="96" spans="1:10" ht="16.5" thickBot="1" x14ac:dyDescent="0.3">
      <c r="A96" s="80">
        <v>2273</v>
      </c>
      <c r="B96" s="65" t="s">
        <v>59</v>
      </c>
      <c r="C96" s="171">
        <v>22400</v>
      </c>
      <c r="D96" s="176">
        <v>9256.23</v>
      </c>
      <c r="E96" s="171"/>
      <c r="F96" s="176"/>
      <c r="G96" s="171"/>
      <c r="H96" s="176"/>
      <c r="I96" s="173">
        <f t="shared" si="52"/>
        <v>22400</v>
      </c>
      <c r="J96" s="177">
        <f t="shared" si="53"/>
        <v>9256.23</v>
      </c>
    </row>
    <row r="97" spans="1:10" ht="16.5" thickBot="1" x14ac:dyDescent="0.3">
      <c r="A97" s="80">
        <v>2274</v>
      </c>
      <c r="B97" s="65"/>
      <c r="C97" s="171"/>
      <c r="D97" s="176"/>
      <c r="E97" s="171"/>
      <c r="F97" s="176"/>
      <c r="G97" s="171"/>
      <c r="H97" s="176"/>
      <c r="I97" s="173">
        <f t="shared" si="52"/>
        <v>0</v>
      </c>
      <c r="J97" s="177">
        <f t="shared" si="53"/>
        <v>0</v>
      </c>
    </row>
    <row r="98" spans="1:10" ht="36.75" thickBot="1" x14ac:dyDescent="0.3">
      <c r="A98" s="80">
        <v>2280</v>
      </c>
      <c r="B98" s="64" t="s">
        <v>60</v>
      </c>
      <c r="C98" s="171">
        <f>C99</f>
        <v>6350</v>
      </c>
      <c r="D98" s="176">
        <f t="shared" ref="D98" si="59">D99</f>
        <v>6295</v>
      </c>
      <c r="E98" s="171"/>
      <c r="F98" s="176"/>
      <c r="G98" s="171"/>
      <c r="H98" s="176"/>
      <c r="I98" s="173">
        <f t="shared" si="52"/>
        <v>6350</v>
      </c>
      <c r="J98" s="177">
        <f t="shared" si="53"/>
        <v>6295</v>
      </c>
    </row>
    <row r="99" spans="1:10" ht="36.75" thickBot="1" x14ac:dyDescent="0.3">
      <c r="A99" s="80">
        <v>2282</v>
      </c>
      <c r="B99" s="64" t="s">
        <v>60</v>
      </c>
      <c r="C99" s="171">
        <v>6350</v>
      </c>
      <c r="D99" s="176">
        <v>6295</v>
      </c>
      <c r="E99" s="171"/>
      <c r="F99" s="176"/>
      <c r="G99" s="171"/>
      <c r="H99" s="176"/>
      <c r="I99" s="173">
        <f t="shared" si="52"/>
        <v>6350</v>
      </c>
      <c r="J99" s="177">
        <f t="shared" si="53"/>
        <v>6295</v>
      </c>
    </row>
    <row r="100" spans="1:10" ht="16.5" thickBot="1" x14ac:dyDescent="0.3">
      <c r="A100" s="79">
        <v>2800</v>
      </c>
      <c r="B100" s="77" t="s">
        <v>61</v>
      </c>
      <c r="C100" s="171">
        <v>4700</v>
      </c>
      <c r="D100" s="176">
        <v>4634.57</v>
      </c>
      <c r="E100" s="171"/>
      <c r="F100" s="176"/>
      <c r="G100" s="171"/>
      <c r="H100" s="176"/>
      <c r="I100" s="173">
        <f t="shared" si="52"/>
        <v>4700</v>
      </c>
      <c r="J100" s="177">
        <f t="shared" si="53"/>
        <v>4634.57</v>
      </c>
    </row>
    <row r="101" spans="1:10" ht="16.5" thickBot="1" x14ac:dyDescent="0.3">
      <c r="A101" s="71">
        <v>3000</v>
      </c>
      <c r="B101" s="67" t="s">
        <v>62</v>
      </c>
      <c r="C101" s="171">
        <f>C102</f>
        <v>8700</v>
      </c>
      <c r="D101" s="171">
        <f t="shared" ref="D101" si="60">D102</f>
        <v>8700</v>
      </c>
      <c r="E101" s="171">
        <f t="shared" ref="E101" si="61">E102</f>
        <v>160000</v>
      </c>
      <c r="F101" s="171">
        <f t="shared" ref="F101" si="62">F102</f>
        <v>0</v>
      </c>
      <c r="G101" s="171">
        <f>G102</f>
        <v>624450</v>
      </c>
      <c r="H101" s="171">
        <f>H102</f>
        <v>623435.4</v>
      </c>
      <c r="I101" s="173">
        <f t="shared" ref="I101:J104" si="63">C101+E101+G101</f>
        <v>793150</v>
      </c>
      <c r="J101" s="177">
        <f t="shared" si="63"/>
        <v>632135.4</v>
      </c>
    </row>
    <row r="102" spans="1:10" ht="16.5" thickBot="1" x14ac:dyDescent="0.3">
      <c r="A102" s="72">
        <v>3100</v>
      </c>
      <c r="B102" s="66" t="s">
        <v>63</v>
      </c>
      <c r="C102" s="171">
        <f>C103+C104</f>
        <v>8700</v>
      </c>
      <c r="D102" s="171">
        <f t="shared" ref="D102" si="64">D103+D104</f>
        <v>8700</v>
      </c>
      <c r="E102" s="171">
        <f t="shared" ref="E102" si="65">E103+E104</f>
        <v>160000</v>
      </c>
      <c r="F102" s="171">
        <f t="shared" ref="F102" si="66">F103+F104</f>
        <v>0</v>
      </c>
      <c r="G102" s="171">
        <f>G103+G104</f>
        <v>624450</v>
      </c>
      <c r="H102" s="171">
        <f>H103+H104</f>
        <v>623435.4</v>
      </c>
      <c r="I102" s="173">
        <f t="shared" si="63"/>
        <v>793150</v>
      </c>
      <c r="J102" s="177">
        <f t="shared" si="63"/>
        <v>632135.4</v>
      </c>
    </row>
    <row r="103" spans="1:10" ht="24" x14ac:dyDescent="0.25">
      <c r="A103" s="73">
        <v>3110</v>
      </c>
      <c r="B103" s="74" t="s">
        <v>64</v>
      </c>
      <c r="C103" s="172">
        <v>8700</v>
      </c>
      <c r="D103" s="178">
        <v>8700</v>
      </c>
      <c r="E103" s="172">
        <v>160000</v>
      </c>
      <c r="F103" s="178"/>
      <c r="G103" s="172">
        <v>185600</v>
      </c>
      <c r="H103" s="178">
        <v>185600</v>
      </c>
      <c r="I103" s="179">
        <f t="shared" si="63"/>
        <v>354300</v>
      </c>
      <c r="J103" s="180">
        <f t="shared" si="63"/>
        <v>194300</v>
      </c>
    </row>
    <row r="104" spans="1:10" x14ac:dyDescent="0.25">
      <c r="A104" s="99">
        <v>3132</v>
      </c>
      <c r="B104" s="99"/>
      <c r="C104" s="173"/>
      <c r="D104" s="177"/>
      <c r="E104" s="173"/>
      <c r="F104" s="177"/>
      <c r="G104" s="179">
        <v>438850</v>
      </c>
      <c r="H104" s="180">
        <v>437835.4</v>
      </c>
      <c r="I104" s="179">
        <f t="shared" si="63"/>
        <v>438850</v>
      </c>
      <c r="J104" s="180">
        <f t="shared" si="63"/>
        <v>437835.4</v>
      </c>
    </row>
    <row r="105" spans="1:10" x14ac:dyDescent="0.25">
      <c r="C105" s="174">
        <f>C83+C101</f>
        <v>722032.5</v>
      </c>
      <c r="D105" s="174">
        <f>D83+D101</f>
        <v>640518.53999999992</v>
      </c>
      <c r="E105" s="174">
        <f>E83+E101</f>
        <v>222551</v>
      </c>
      <c r="F105" s="174">
        <f>F83+F101</f>
        <v>62551</v>
      </c>
      <c r="G105" s="174">
        <f>G101</f>
        <v>624450</v>
      </c>
      <c r="H105" s="174">
        <f>H101</f>
        <v>623435.4</v>
      </c>
      <c r="I105" s="174">
        <f t="shared" ref="I105:J105" si="67">I83+I101</f>
        <v>1569033.5</v>
      </c>
      <c r="J105" s="174">
        <f t="shared" si="67"/>
        <v>1326504.94</v>
      </c>
    </row>
    <row r="109" spans="1:10" ht="15.75" thickBot="1" x14ac:dyDescent="0.3">
      <c r="B109" s="175" t="s">
        <v>131</v>
      </c>
      <c r="C109" t="s">
        <v>78</v>
      </c>
      <c r="E109" t="s">
        <v>79</v>
      </c>
      <c r="I109" t="s">
        <v>5</v>
      </c>
    </row>
    <row r="110" spans="1:10" ht="16.5" thickBot="1" x14ac:dyDescent="0.3">
      <c r="A110" s="79">
        <v>2000</v>
      </c>
      <c r="B110" s="68" t="s">
        <v>50</v>
      </c>
      <c r="C110" s="171">
        <f>C111+C115+C127</f>
        <v>17816.099999999999</v>
      </c>
      <c r="D110" s="176">
        <f>D111+D115+D127</f>
        <v>17738.03</v>
      </c>
      <c r="E110" s="171">
        <f t="shared" ref="E110" si="68">E111+E115+E127</f>
        <v>3349.56</v>
      </c>
      <c r="F110" s="176">
        <f t="shared" ref="F110" si="69">F111+F115+F127</f>
        <v>3220</v>
      </c>
      <c r="G110" s="171"/>
      <c r="H110" s="176"/>
      <c r="I110" s="173">
        <f>C110+E110</f>
        <v>21165.66</v>
      </c>
      <c r="J110" s="177">
        <f>D110+F110</f>
        <v>20958.03</v>
      </c>
    </row>
    <row r="111" spans="1:10" ht="24.75" thickBot="1" x14ac:dyDescent="0.3">
      <c r="A111" s="79">
        <v>2100</v>
      </c>
      <c r="B111" s="69" t="s">
        <v>65</v>
      </c>
      <c r="C111" s="171">
        <f>C113+C114</f>
        <v>0</v>
      </c>
      <c r="D111" s="176">
        <f t="shared" ref="D111:F111" si="70">D113+D114</f>
        <v>0</v>
      </c>
      <c r="E111" s="171">
        <f t="shared" si="70"/>
        <v>0</v>
      </c>
      <c r="F111" s="176">
        <f t="shared" si="70"/>
        <v>0</v>
      </c>
      <c r="G111" s="171"/>
      <c r="H111" s="176"/>
      <c r="I111" s="173">
        <f t="shared" ref="I111:I127" si="71">C111+E111</f>
        <v>0</v>
      </c>
      <c r="J111" s="177">
        <f t="shared" ref="J111:J127" si="72">D111+F111</f>
        <v>0</v>
      </c>
    </row>
    <row r="112" spans="1:10" ht="16.5" thickBot="1" x14ac:dyDescent="0.3">
      <c r="A112" s="80">
        <v>2110</v>
      </c>
      <c r="B112" s="70" t="s">
        <v>66</v>
      </c>
      <c r="C112" s="171"/>
      <c r="D112" s="176"/>
      <c r="E112" s="171"/>
      <c r="F112" s="176"/>
      <c r="G112" s="171"/>
      <c r="H112" s="176"/>
      <c r="I112" s="173">
        <f t="shared" si="71"/>
        <v>0</v>
      </c>
      <c r="J112" s="177">
        <f t="shared" si="72"/>
        <v>0</v>
      </c>
    </row>
    <row r="113" spans="1:10" ht="16.5" thickBot="1" x14ac:dyDescent="0.3">
      <c r="A113" s="80">
        <v>2111</v>
      </c>
      <c r="B113" s="70" t="s">
        <v>67</v>
      </c>
      <c r="C113" s="171"/>
      <c r="D113" s="176"/>
      <c r="E113" s="171"/>
      <c r="F113" s="176"/>
      <c r="G113" s="171"/>
      <c r="H113" s="176"/>
      <c r="I113" s="173">
        <f t="shared" si="71"/>
        <v>0</v>
      </c>
      <c r="J113" s="177">
        <f t="shared" si="72"/>
        <v>0</v>
      </c>
    </row>
    <row r="114" spans="1:10" ht="16.5" thickBot="1" x14ac:dyDescent="0.3">
      <c r="A114" s="80">
        <v>2120</v>
      </c>
      <c r="B114" s="70" t="s">
        <v>68</v>
      </c>
      <c r="C114" s="171"/>
      <c r="D114" s="176"/>
      <c r="E114" s="171"/>
      <c r="F114" s="176"/>
      <c r="G114" s="171"/>
      <c r="H114" s="176"/>
      <c r="I114" s="173">
        <f t="shared" si="71"/>
        <v>0</v>
      </c>
      <c r="J114" s="177">
        <f t="shared" si="72"/>
        <v>0</v>
      </c>
    </row>
    <row r="115" spans="1:10" ht="16.5" thickBot="1" x14ac:dyDescent="0.3">
      <c r="A115" s="79">
        <v>2200</v>
      </c>
      <c r="B115" s="69" t="s">
        <v>51</v>
      </c>
      <c r="C115" s="171">
        <f>C116+C118+C119+C120+C125+C117</f>
        <v>17815.099999999999</v>
      </c>
      <c r="D115" s="176">
        <f>D116+D118+D119+D120+D125+D117</f>
        <v>17738.02</v>
      </c>
      <c r="E115" s="171">
        <f t="shared" ref="E115" si="73">E116+E118+E119+E120+E125+E117</f>
        <v>3349.56</v>
      </c>
      <c r="F115" s="176">
        <f t="shared" ref="F115" si="74">F116+F118+F119+F120+F125+F117</f>
        <v>3220</v>
      </c>
      <c r="G115" s="171"/>
      <c r="H115" s="176"/>
      <c r="I115" s="173">
        <f t="shared" si="71"/>
        <v>21164.66</v>
      </c>
      <c r="J115" s="177">
        <f t="shared" si="72"/>
        <v>20958.02</v>
      </c>
    </row>
    <row r="116" spans="1:10" ht="16.5" thickBot="1" x14ac:dyDescent="0.3">
      <c r="A116" s="80">
        <v>2210</v>
      </c>
      <c r="B116" s="64" t="s">
        <v>69</v>
      </c>
      <c r="C116" s="171">
        <v>17815.099999999999</v>
      </c>
      <c r="D116" s="176">
        <v>17738.02</v>
      </c>
      <c r="E116" s="171">
        <v>2500</v>
      </c>
      <c r="F116" s="176">
        <v>2500</v>
      </c>
      <c r="G116" s="171"/>
      <c r="H116" s="176"/>
      <c r="I116" s="173">
        <f t="shared" si="71"/>
        <v>20315.099999999999</v>
      </c>
      <c r="J116" s="177">
        <f t="shared" si="72"/>
        <v>20238.02</v>
      </c>
    </row>
    <row r="117" spans="1:10" ht="16.5" thickBot="1" x14ac:dyDescent="0.3">
      <c r="A117" s="80">
        <v>2230</v>
      </c>
      <c r="B117" s="65"/>
      <c r="C117" s="171"/>
      <c r="D117" s="176"/>
      <c r="E117" s="171"/>
      <c r="F117" s="176"/>
      <c r="G117" s="171"/>
      <c r="H117" s="176"/>
      <c r="I117" s="173">
        <f t="shared" si="71"/>
        <v>0</v>
      </c>
      <c r="J117" s="177">
        <f t="shared" si="72"/>
        <v>0</v>
      </c>
    </row>
    <row r="118" spans="1:10" ht="16.5" thickBot="1" x14ac:dyDescent="0.3">
      <c r="A118" s="80">
        <v>2240</v>
      </c>
      <c r="B118" s="65" t="s">
        <v>52</v>
      </c>
      <c r="C118" s="171"/>
      <c r="D118" s="176"/>
      <c r="E118" s="171"/>
      <c r="F118" s="176"/>
      <c r="G118" s="171"/>
      <c r="H118" s="176"/>
      <c r="I118" s="173">
        <f t="shared" si="71"/>
        <v>0</v>
      </c>
      <c r="J118" s="177">
        <f t="shared" si="72"/>
        <v>0</v>
      </c>
    </row>
    <row r="119" spans="1:10" ht="16.5" thickBot="1" x14ac:dyDescent="0.3">
      <c r="A119" s="80">
        <v>2250</v>
      </c>
      <c r="B119" s="64" t="s">
        <v>55</v>
      </c>
      <c r="C119" s="171"/>
      <c r="D119" s="176"/>
      <c r="E119" s="171">
        <v>849.56</v>
      </c>
      <c r="F119" s="176">
        <v>720</v>
      </c>
      <c r="G119" s="171"/>
      <c r="H119" s="176"/>
      <c r="I119" s="173">
        <f t="shared" si="71"/>
        <v>849.56</v>
      </c>
      <c r="J119" s="177">
        <f t="shared" si="72"/>
        <v>720</v>
      </c>
    </row>
    <row r="120" spans="1:10" ht="16.5" thickBot="1" x14ac:dyDescent="0.3">
      <c r="A120" s="80">
        <v>2270</v>
      </c>
      <c r="B120" s="65" t="s">
        <v>56</v>
      </c>
      <c r="C120" s="171">
        <f>C121+C122+C123+C124</f>
        <v>0</v>
      </c>
      <c r="D120" s="176">
        <f t="shared" ref="D120" si="75">D121+D122+D123+D124</f>
        <v>0</v>
      </c>
      <c r="E120" s="171">
        <f t="shared" ref="E120" si="76">E121+E122+E123+E124</f>
        <v>0</v>
      </c>
      <c r="F120" s="176">
        <f t="shared" ref="F120" si="77">F121+F122+F123+F124</f>
        <v>0</v>
      </c>
      <c r="G120" s="171"/>
      <c r="H120" s="176"/>
      <c r="I120" s="173">
        <f t="shared" si="71"/>
        <v>0</v>
      </c>
      <c r="J120" s="177">
        <f t="shared" si="72"/>
        <v>0</v>
      </c>
    </row>
    <row r="121" spans="1:10" ht="16.5" thickBot="1" x14ac:dyDescent="0.3">
      <c r="A121" s="80">
        <v>2271</v>
      </c>
      <c r="B121" s="65" t="s">
        <v>57</v>
      </c>
      <c r="C121" s="171"/>
      <c r="D121" s="176"/>
      <c r="E121" s="171"/>
      <c r="F121" s="176"/>
      <c r="G121" s="171"/>
      <c r="H121" s="176"/>
      <c r="I121" s="173">
        <f t="shared" si="71"/>
        <v>0</v>
      </c>
      <c r="J121" s="177">
        <f t="shared" si="72"/>
        <v>0</v>
      </c>
    </row>
    <row r="122" spans="1:10" ht="16.5" thickBot="1" x14ac:dyDescent="0.3">
      <c r="A122" s="80">
        <v>2272</v>
      </c>
      <c r="B122" s="65" t="s">
        <v>58</v>
      </c>
      <c r="C122" s="171"/>
      <c r="D122" s="176"/>
      <c r="E122" s="171"/>
      <c r="F122" s="176"/>
      <c r="G122" s="171"/>
      <c r="H122" s="176"/>
      <c r="I122" s="173">
        <f t="shared" si="71"/>
        <v>0</v>
      </c>
      <c r="J122" s="177">
        <f t="shared" si="72"/>
        <v>0</v>
      </c>
    </row>
    <row r="123" spans="1:10" ht="16.5" thickBot="1" x14ac:dyDescent="0.3">
      <c r="A123" s="80">
        <v>2273</v>
      </c>
      <c r="B123" s="65" t="s">
        <v>59</v>
      </c>
      <c r="C123" s="171"/>
      <c r="D123" s="176"/>
      <c r="E123" s="171"/>
      <c r="F123" s="176"/>
      <c r="G123" s="171"/>
      <c r="H123" s="176"/>
      <c r="I123" s="173">
        <f t="shared" si="71"/>
        <v>0</v>
      </c>
      <c r="J123" s="177">
        <f t="shared" si="72"/>
        <v>0</v>
      </c>
    </row>
    <row r="124" spans="1:10" ht="16.5" thickBot="1" x14ac:dyDescent="0.3">
      <c r="A124" s="80">
        <v>2274</v>
      </c>
      <c r="B124" s="65"/>
      <c r="C124" s="171"/>
      <c r="D124" s="176"/>
      <c r="E124" s="171"/>
      <c r="F124" s="176"/>
      <c r="G124" s="171"/>
      <c r="H124" s="176"/>
      <c r="I124" s="173">
        <f t="shared" si="71"/>
        <v>0</v>
      </c>
      <c r="J124" s="177">
        <f t="shared" si="72"/>
        <v>0</v>
      </c>
    </row>
    <row r="125" spans="1:10" ht="36.75" thickBot="1" x14ac:dyDescent="0.3">
      <c r="A125" s="80">
        <v>2280</v>
      </c>
      <c r="B125" s="64" t="s">
        <v>60</v>
      </c>
      <c r="C125" s="171">
        <f>C126</f>
        <v>0</v>
      </c>
      <c r="D125" s="176">
        <f t="shared" ref="D125" si="78">D126</f>
        <v>0</v>
      </c>
      <c r="E125" s="171"/>
      <c r="F125" s="176"/>
      <c r="G125" s="171"/>
      <c r="H125" s="176"/>
      <c r="I125" s="173">
        <f t="shared" si="71"/>
        <v>0</v>
      </c>
      <c r="J125" s="177">
        <f t="shared" si="72"/>
        <v>0</v>
      </c>
    </row>
    <row r="126" spans="1:10" ht="36.75" thickBot="1" x14ac:dyDescent="0.3">
      <c r="A126" s="80">
        <v>2282</v>
      </c>
      <c r="B126" s="64" t="s">
        <v>60</v>
      </c>
      <c r="C126" s="171"/>
      <c r="D126" s="176"/>
      <c r="E126" s="171"/>
      <c r="F126" s="176"/>
      <c r="G126" s="171"/>
      <c r="H126" s="176"/>
      <c r="I126" s="173">
        <f t="shared" si="71"/>
        <v>0</v>
      </c>
      <c r="J126" s="177">
        <f t="shared" si="72"/>
        <v>0</v>
      </c>
    </row>
    <row r="127" spans="1:10" ht="16.5" thickBot="1" x14ac:dyDescent="0.3">
      <c r="A127" s="79">
        <v>2800</v>
      </c>
      <c r="B127" s="77" t="s">
        <v>61</v>
      </c>
      <c r="C127" s="171">
        <v>1</v>
      </c>
      <c r="D127" s="176">
        <v>0.01</v>
      </c>
      <c r="E127" s="171"/>
      <c r="F127" s="176"/>
      <c r="G127" s="171"/>
      <c r="H127" s="176"/>
      <c r="I127" s="173">
        <f t="shared" si="71"/>
        <v>1</v>
      </c>
      <c r="J127" s="177">
        <f t="shared" si="72"/>
        <v>0.01</v>
      </c>
    </row>
    <row r="128" spans="1:10" ht="16.5" thickBot="1" x14ac:dyDescent="0.3">
      <c r="A128" s="71">
        <v>3000</v>
      </c>
      <c r="B128" s="67" t="s">
        <v>62</v>
      </c>
      <c r="C128" s="171">
        <f>C129</f>
        <v>0</v>
      </c>
      <c r="D128" s="171">
        <f t="shared" ref="D128" si="79">D129</f>
        <v>0</v>
      </c>
      <c r="E128" s="171">
        <f t="shared" ref="E128" si="80">E129</f>
        <v>0</v>
      </c>
      <c r="F128" s="171">
        <f t="shared" ref="F128" si="81">F129</f>
        <v>0</v>
      </c>
      <c r="G128" s="171">
        <f>G129</f>
        <v>23800</v>
      </c>
      <c r="H128" s="171">
        <f>H129</f>
        <v>23638.6</v>
      </c>
      <c r="I128" s="173">
        <f>C128+E128+G128</f>
        <v>23800</v>
      </c>
      <c r="J128" s="177">
        <f>D128+F128+H128</f>
        <v>23638.6</v>
      </c>
    </row>
    <row r="129" spans="1:10" ht="16.5" thickBot="1" x14ac:dyDescent="0.3">
      <c r="A129" s="72">
        <v>3100</v>
      </c>
      <c r="B129" s="66" t="s">
        <v>63</v>
      </c>
      <c r="C129" s="171">
        <f>C130+C131</f>
        <v>0</v>
      </c>
      <c r="D129" s="171">
        <f t="shared" ref="D129" si="82">D130+D131</f>
        <v>0</v>
      </c>
      <c r="E129" s="171">
        <f t="shared" ref="E129" si="83">E130+E131</f>
        <v>0</v>
      </c>
      <c r="F129" s="171">
        <f t="shared" ref="F129" si="84">F130+F131</f>
        <v>0</v>
      </c>
      <c r="G129" s="171">
        <f>G130+G131</f>
        <v>23800</v>
      </c>
      <c r="H129" s="171">
        <f>H130+H131</f>
        <v>23638.6</v>
      </c>
      <c r="I129" s="173">
        <f>C129+E129+G129</f>
        <v>23800</v>
      </c>
      <c r="J129" s="177">
        <f>D129+F129+H129</f>
        <v>23638.6</v>
      </c>
    </row>
    <row r="130" spans="1:10" ht="24" x14ac:dyDescent="0.25">
      <c r="A130" s="73">
        <v>3110</v>
      </c>
      <c r="B130" s="74" t="s">
        <v>64</v>
      </c>
      <c r="C130" s="172"/>
      <c r="D130" s="178"/>
      <c r="E130" s="172"/>
      <c r="F130" s="178"/>
      <c r="G130" s="172"/>
      <c r="H130" s="178"/>
      <c r="I130" s="179">
        <f>C130+E130+G130</f>
        <v>0</v>
      </c>
      <c r="J130" s="180">
        <f>D130+F130</f>
        <v>0</v>
      </c>
    </row>
    <row r="131" spans="1:10" x14ac:dyDescent="0.25">
      <c r="A131" s="99">
        <v>3132</v>
      </c>
      <c r="B131" s="99"/>
      <c r="C131" s="173"/>
      <c r="D131" s="177"/>
      <c r="E131" s="173"/>
      <c r="F131" s="177"/>
      <c r="G131" s="179">
        <v>23800</v>
      </c>
      <c r="H131" s="180">
        <v>23638.6</v>
      </c>
      <c r="I131" s="179">
        <f>C131+E131+G131</f>
        <v>23800</v>
      </c>
      <c r="J131" s="180">
        <f>D131+F131+H131</f>
        <v>23638.6</v>
      </c>
    </row>
    <row r="132" spans="1:10" x14ac:dyDescent="0.25">
      <c r="C132" s="174">
        <f>C110+C128</f>
        <v>17816.099999999999</v>
      </c>
      <c r="D132" s="174">
        <f>D110+D128</f>
        <v>17738.03</v>
      </c>
      <c r="E132" s="174">
        <f>E110+E128</f>
        <v>3349.56</v>
      </c>
      <c r="F132" s="174">
        <f>F110+F128</f>
        <v>3220</v>
      </c>
      <c r="G132" s="174">
        <f>G128</f>
        <v>23800</v>
      </c>
      <c r="H132" s="174">
        <f>H128</f>
        <v>23638.6</v>
      </c>
      <c r="I132" s="174">
        <f t="shared" ref="I132:J132" si="85">I110+I128</f>
        <v>44965.66</v>
      </c>
      <c r="J132" s="174">
        <f t="shared" si="85"/>
        <v>44596.63</v>
      </c>
    </row>
  </sheetData>
  <phoneticPr fontId="12" type="noConversion"/>
  <pageMargins left="0.51181102362204722" right="0.11811023622047245" top="0.55118110236220474" bottom="0.55118110236220474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Табл.1</vt:lpstr>
      <vt:lpstr>Табл.2</vt:lpstr>
      <vt:lpstr>Табл.3</vt:lpstr>
      <vt:lpstr>Табл.4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2018-03-02T13:06:30Z</cp:lastPrinted>
  <dcterms:created xsi:type="dcterms:W3CDTF">2006-09-16T00:00:00Z</dcterms:created>
  <dcterms:modified xsi:type="dcterms:W3CDTF">2019-03-14T14:02:30Z</dcterms:modified>
</cp:coreProperties>
</file>